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luciafu\OneDrive - The Mosaic Company\Desktop\EHS\12. PMO\2. Saúde\PGS_MOS_EHS_203_ok\SESuite_files_2025-04-07\"/>
    </mc:Choice>
  </mc:AlternateContent>
  <xr:revisionPtr revIDLastSave="0" documentId="13_ncr:1_{FB89C84C-6B4D-4EA7-98B2-368991FBCFFF}" xr6:coauthVersionLast="47" xr6:coauthVersionMax="47" xr10:uidLastSave="{00000000-0000-0000-0000-000000000000}"/>
  <bookViews>
    <workbookView xWindow="28680" yWindow="-120" windowWidth="29040" windowHeight="15840" xr2:uid="{86F41CA3-77C9-4617-AC81-5EE3220E3935}"/>
  </bookViews>
  <sheets>
    <sheet name="QQP" sheetId="4" r:id="rId1"/>
    <sheet name="Estratégia" sheetId="1" state="hidden" r:id="rId2"/>
    <sheet name="Cronograma" sheetId="3" state="hidden" r:id="rId3"/>
    <sheet name="QQP_Doulos" sheetId="2" state="hidden" r:id="rId4"/>
  </sheets>
  <definedNames>
    <definedName name="_xlnm._FilterDatabase" localSheetId="1" hidden="1">Estratégia!$H$4:$AC$109</definedName>
    <definedName name="_xlnm.Print_Area" localSheetId="0">QQP!$C$2:$K$50</definedName>
    <definedName name="_xlnm.Print_Area" localSheetId="3">QQP_Doulos!$C$2:$K$31</definedName>
    <definedName name="Format">#REF!</definedName>
    <definedName name="Header">#REF!</definedName>
    <definedName name="RawDat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9" i="1" l="1"/>
  <c r="J12" i="4"/>
  <c r="J48" i="4" s="1"/>
  <c r="AD109" i="1" l="1"/>
  <c r="AE109" i="1"/>
  <c r="AF109" i="1"/>
  <c r="AG109" i="1"/>
  <c r="AH109" i="1"/>
  <c r="V109" i="1"/>
  <c r="AC109" i="1"/>
  <c r="AB109" i="1"/>
  <c r="AA109" i="1"/>
  <c r="Z109" i="1"/>
  <c r="Y109" i="1"/>
  <c r="X109" i="1"/>
  <c r="W109" i="1"/>
  <c r="U109" i="1"/>
  <c r="T109" i="1"/>
  <c r="T130" i="1" s="1"/>
  <c r="S109" i="1"/>
  <c r="S130" i="1" s="1"/>
  <c r="R109" i="1"/>
  <c r="R130" i="1" s="1"/>
  <c r="Q109" i="1"/>
  <c r="Q130" i="1" s="1"/>
  <c r="P109" i="1"/>
  <c r="P130" i="1" s="1"/>
  <c r="O109" i="1"/>
  <c r="O130" i="1" s="1"/>
  <c r="N109" i="1"/>
  <c r="N130" i="1" s="1"/>
  <c r="M109" i="1"/>
  <c r="M130" i="1" s="1"/>
  <c r="L109" i="1"/>
  <c r="L130" i="1" s="1"/>
  <c r="J109" i="1"/>
  <c r="J130" i="1" s="1"/>
  <c r="I109" i="1"/>
  <c r="I130" i="1" s="1"/>
  <c r="H109" i="1"/>
  <c r="H130" i="1" s="1"/>
  <c r="B109" i="1"/>
  <c r="J28" i="2"/>
  <c r="J27" i="2" s="1"/>
  <c r="I28" i="2"/>
  <c r="I26" i="2"/>
  <c r="J26" i="2" s="1"/>
  <c r="J25" i="2" s="1"/>
  <c r="I24" i="2"/>
  <c r="J24" i="2" s="1"/>
  <c r="J23" i="2"/>
  <c r="I23" i="2"/>
  <c r="I22" i="2"/>
  <c r="J22" i="2" s="1"/>
  <c r="J21" i="2"/>
  <c r="I21" i="2"/>
  <c r="I20" i="2"/>
  <c r="J20" i="2" s="1"/>
  <c r="J19" i="2"/>
  <c r="I19" i="2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G5" i="1"/>
  <c r="G11" i="1"/>
  <c r="G15" i="1"/>
  <c r="G18" i="1"/>
  <c r="G24" i="1"/>
  <c r="J12" i="2" l="1"/>
  <c r="J2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tc={2BA3DF38-B247-48FF-B795-8EBF15D8FBCC}</author>
  </authors>
  <commentList>
    <comment ref="H4" authorId="0" shapeId="0" xr:uid="{2BA3DF38-B247-48FF-B795-8EBF15D8FBC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Conferir tratativa quanto ao calor de fonte natural</t>
      </text>
    </comment>
  </commentList>
</comments>
</file>

<file path=xl/sharedStrings.xml><?xml version="1.0" encoding="utf-8"?>
<sst xmlns="http://schemas.openxmlformats.org/spreadsheetml/2006/main" count="1190" uniqueCount="293">
  <si>
    <t>CTV-140-Manutenção Equipamentos Móveis/Supervisão</t>
  </si>
  <si>
    <t>SEMI-OPERACIONAL</t>
  </si>
  <si>
    <t>CTV-139-A-P-Coord. Serviços Industriais</t>
  </si>
  <si>
    <t>CTV-138-M-P-Supervisão Poços e Planta</t>
  </si>
  <si>
    <t>OPERACIONAL</t>
  </si>
  <si>
    <t>CTV-137-M-P-Manutenção Equipamentos Móveis Posto Combustivel</t>
  </si>
  <si>
    <t>CTV-133-O-P-Planej. Lavra-Galpão Testemunhos</t>
  </si>
  <si>
    <t>CTV-131-M-P-Man. Correias Mina/Supervisão Correias Mina</t>
  </si>
  <si>
    <t>CTV-130-M-P-Man. Equip. Móveis Mina/Coordenação</t>
  </si>
  <si>
    <t>CTV-129-M-P-Man. Equip. Móveis Mina/Tornearia</t>
  </si>
  <si>
    <t>CTV-128-M-P-Man. Equip. Móveis Mina/Solda</t>
  </si>
  <si>
    <t>CTV-126-M-P-Man. Equip. Móveis Mina/Téc. Eletroeletrônica</t>
  </si>
  <si>
    <t>CTV-124-M-P-Manutenção Planta Mecânica Slmouroduto</t>
  </si>
  <si>
    <t>CTV-123-M-P-Man. Planta/Supervisão Util. e Salmouroduto</t>
  </si>
  <si>
    <t>CTV-122-M-P-PCM Mina/Téc. Inspeção Mec. Equip. Mina</t>
  </si>
  <si>
    <t>ADMINISTRATIVO</t>
  </si>
  <si>
    <t>CTV-118-A-P-Outras Diretorias/Adm.</t>
  </si>
  <si>
    <t>CTV-114-A-P-Aprendiz</t>
  </si>
  <si>
    <t>CTV-113-O-P-Planejamento Lavra/Gerência Planej. Lavra</t>
  </si>
  <si>
    <t>CTV-111-A-P-Suprimentos</t>
  </si>
  <si>
    <t>CTV-110-A-P-Planejamento Lavra/Supervisão Geologia e Topografia</t>
  </si>
  <si>
    <t>CTV-109-A-P-Serviços Infra Estrutura</t>
  </si>
  <si>
    <t>CTV-108-A-P-Logística</t>
  </si>
  <si>
    <t>CTV-106-O-P-Planejamento Lavra/Geologo</t>
  </si>
  <si>
    <t>CTV-105-A-P-Planejamento Lavra/Projetos</t>
  </si>
  <si>
    <t>CTV-104-A-P-Planejamento Lavra/Instrução Operacional Sondagem</t>
  </si>
  <si>
    <t>CTV-103-O-P-Planejamento Lavra/Engenheiro de Minas</t>
  </si>
  <si>
    <t>CTV-099-O-P-Planejamento Lavra/Supervisão Planej. Lavra</t>
  </si>
  <si>
    <t>CTV-098-O-P-Op. Lavra/Apoio Gestão</t>
  </si>
  <si>
    <t>CTV-097-O-P-Operação Lavra/Instrução Operacional Mina</t>
  </si>
  <si>
    <t>CTV-096-A-P-Administrativo Taquari-Vassouras/Assistente Administrativo</t>
  </si>
  <si>
    <t>CTV-095-A-P-Administrativo/Analista Operacional</t>
  </si>
  <si>
    <t>CTV-094-O-P-Operação Lavra/Gerência Op. Lavra</t>
  </si>
  <si>
    <t>CTV-093-O-P-PCM Mina/Téc. Inspeção Equipamentos e Espec. Elétrica Mina</t>
  </si>
  <si>
    <t>CTV-092-M-P-Planej. Apoio Produção/Ferramentaria Of. Central</t>
  </si>
  <si>
    <t>CTV-091-A-P-PCM Mina/Téc. Planej. Man. e Espec.</t>
  </si>
  <si>
    <t>CTV-090-M-P-Planej. Apoio Produção/Abastecimento Superfície</t>
  </si>
  <si>
    <t>CTV-088-A-P-Armazém Superfície/Op. Empilhadeira</t>
  </si>
  <si>
    <t>CTV-087-A-P-Armazém Superfície/Atendente</t>
  </si>
  <si>
    <t>CTV-084-M-P-Manutenção Elétrica Planta/Engenharia Man. Elétrica Subestações</t>
  </si>
  <si>
    <t>CTV-083-A-P-Planej. Apoio Produção/Engenharia Superfície</t>
  </si>
  <si>
    <t>CTV-082-M-P-Planej. Apoio Produção/Mecânica Autos e Máquinas Of. Central</t>
  </si>
  <si>
    <t>CTV-080-M-P-Planej. Apoio Produção/PCM Of. Central</t>
  </si>
  <si>
    <t>CTV-079-M-P-Planej. Apoio Produção/Man. Mecânica Of. Central</t>
  </si>
  <si>
    <t>CTV-078-M-P-Planej. Apoio Produção/Man. Elétrica Of. Central</t>
  </si>
  <si>
    <t>CTV-077-M-P-Planej. Apoio Produção/Usinagem Of. Central</t>
  </si>
  <si>
    <t>CTV-076-P-P-SSMA/Téc. Enfermagem Trabalho</t>
  </si>
  <si>
    <t>CTV-075-P-P-SSMA/Téc. Controle Meio Ambiente</t>
  </si>
  <si>
    <t>CTV-074-P-P-SSMA/Segurança Trabalho Superfície</t>
  </si>
  <si>
    <t>CTV-073-P-P-SSMA/Segurança Trabalho Mina</t>
  </si>
  <si>
    <t>CTV-071-M-P-Manutenção Planta Refrigeração/Man. Mecânica</t>
  </si>
  <si>
    <t>CTV-070-O-P-Tratamento Minério/Op. Sala de Controle Poços</t>
  </si>
  <si>
    <t>CTV-068-A-P-Comunicação Taquari Vassouras</t>
  </si>
  <si>
    <t>CTV-067-O-P-Tratamento Minério/Op. Cont. Processo Expedição</t>
  </si>
  <si>
    <t>CTV-066-O-P-Tratamento Minério/Faturamento Balança</t>
  </si>
  <si>
    <t>CTV-064-A-P-Segurança Empresarial Taquari Vassouras</t>
  </si>
  <si>
    <t>CTV-063-A-P-Gerência Industrial Taquari Vassouras/Gerência Geral</t>
  </si>
  <si>
    <t>CTV-062-O-P-Tratamento Minério/Supervisão Operação Usina</t>
  </si>
  <si>
    <t>CTV-060-M-P-Manutenção Planta/Inspeção Elétrica Usina</t>
  </si>
  <si>
    <t>CTV-059-M-P-Manutenção Planta/Inspeção Mecânica Usina</t>
  </si>
  <si>
    <t>CTV-058-M-P-Manutenção Planta/Instrumentação Usina</t>
  </si>
  <si>
    <t>CTV-056-B-P-Tratamento Minério/Téc. Processo Lab. Químico</t>
  </si>
  <si>
    <t>CTV-054-M-P-Manutenção Planta/Mecânica Vulcanização</t>
  </si>
  <si>
    <t>CTV-053-A-P-Manutenção Planta/Analista Operacional PCM</t>
  </si>
  <si>
    <t>CTV-052-M-P-PCM Usina/Inspeção Eletroeletrônica de Equipamentos</t>
  </si>
  <si>
    <t>CTV-049-M-P-Manutenção Planta/Caldeiraria Of. Usina</t>
  </si>
  <si>
    <t>CTV-047-M-P-Manutenção Planta/Lubrificação usina</t>
  </si>
  <si>
    <t>CTV-046-M-P-Manutenção Planta/Gerência Man. Planta</t>
  </si>
  <si>
    <t>CTV-045-O-P-Tratamento Minério/Op. Britagem Usina</t>
  </si>
  <si>
    <t>CTV-044-O-P-Tratamento Minério/Op. Compactação Usina</t>
  </si>
  <si>
    <t>CTV-043-O-P-CCO/Téc. Operação Sala de Controle</t>
  </si>
  <si>
    <t>CTV-042-O-P-Tratamento Minério/Téc. Operação Usina</t>
  </si>
  <si>
    <t>CTV-040-O-P-Tratamento Minério/Op. Filtragem</t>
  </si>
  <si>
    <t>CTV-039-O-P-Tratamento Minério/Op. Moagem Usina</t>
  </si>
  <si>
    <t>CTV-038-O-P-Ventilação e Apoio Mina/Supervisão Ventilação e Apoio</t>
  </si>
  <si>
    <t>CTV-036-M-P-Manutenção Correias Mina/Téc. Eletroeletrônica e Espec.Man. Elétrica</t>
  </si>
  <si>
    <t>CTV-035-M-P-Manutenção Correias Mina/Mecânica Industrial</t>
  </si>
  <si>
    <t>CTV-034-M-P-Ferramentaria Mina/Controle Ferramentaria</t>
  </si>
  <si>
    <t>CTV-033-A-P-Armazém Mina/Op.Equipamentos Armazém</t>
  </si>
  <si>
    <t>-</t>
  </si>
  <si>
    <t>CTV-029-M-P-Manutenção Equipamentos Móveis Mina/Elétrica de Autos e Máq. _Corretiva</t>
  </si>
  <si>
    <t>CTV-028-M-P-Manutenção Equipamentos Móveis Mina/Mecânica Autos e Máquinas</t>
  </si>
  <si>
    <t>CTV-027-M-P-Manutenção Poços/Mecânica Industrial Poços</t>
  </si>
  <si>
    <t>CTV-026-M-P-Manutenção Poços/Eletricista Industrial Poços</t>
  </si>
  <si>
    <t>CTV-024-M-P-Ventilação e Apoio Mina/Inspeção Ventilação</t>
  </si>
  <si>
    <t>CTV-023-M-P-Refrigeração Mina/Téc. Eletroletrônica</t>
  </si>
  <si>
    <t>XXX - TÉC. GEOMECÂNICA BLASTER - SUPERFÍCIE</t>
  </si>
  <si>
    <t>CTV-022-O-P-Mecânica das Rochas/Op. Geomecânica</t>
  </si>
  <si>
    <t>GEOMECÂNICA</t>
  </si>
  <si>
    <t>CTV-021-O-P-Mecânica das Rochas/Op. Geomecânica Blaster</t>
  </si>
  <si>
    <t>CTV-020-O-P-Mecânica das Rochas/ Téc. e Espec. Geomecânica Blaster</t>
  </si>
  <si>
    <t>CTV-017-M-P-Manutenção Elétrica Mina/Eletricista Industrial Telecomun</t>
  </si>
  <si>
    <t>CTV-016-M-P-Manutenção Elétrica Mina/Téc. Eletroeletrônica e Esp. Manutenção Telecomun</t>
  </si>
  <si>
    <t>CTV-019-M-P-Manutenção Mina/Soldador Conj. Mecanizado</t>
  </si>
  <si>
    <t xml:space="preserve">CTV-018-M-P-Manutenção Mina/Mecanica Industrial Conj. Mecanizado
</t>
  </si>
  <si>
    <t>MECÂNICA CONJ. MECANIZADO</t>
  </si>
  <si>
    <t>CTV-015-M-P-Manutenção Mina/Téc. Mecânica Conjunto Mecanizado</t>
  </si>
  <si>
    <t>CTV-013-M-P-Apoio Mina/Op. Equipamentos Lubrificação Apoio</t>
  </si>
  <si>
    <t>CTV-012-O-P-Planejamento Lavra/Auxílio Topografia</t>
  </si>
  <si>
    <t>TOPOGRAFIA</t>
  </si>
  <si>
    <t>CTV-011-O-P-Planejamento Lavra/Topografia</t>
  </si>
  <si>
    <t>CTV-009-O-P-Planejamento Lavra/Op. Manten. Elétrica Sondagem</t>
  </si>
  <si>
    <t>CTV-008-O-P-Planejamento Lavra/Op. Manten. Mecânica Sondagem</t>
  </si>
  <si>
    <t>CTV-007-O-P-Planejamento Lavra/Operação Sondagem</t>
  </si>
  <si>
    <t>OPERAÇÃO FRENTE DE SONDAGEM</t>
  </si>
  <si>
    <t>CTV-006-O-P-Planejamento Lavra/Téc. Manten. Sondagem</t>
  </si>
  <si>
    <t>CTV-005-O-P-Operação Lavra/Supervisão Frente Lavra</t>
  </si>
  <si>
    <t>CTV-116-O-P-Operação Lavra/Téc. Manten. Mecânica Frente Lavra</t>
  </si>
  <si>
    <t>CTV-004-O-P-Operação Lavra/Op. Manten.Elétrica Frente Lavra</t>
  </si>
  <si>
    <t>CTV-003-O-P-Operação Lavra/Op. Manten. Mecânica Frente Lavra</t>
  </si>
  <si>
    <t>CTV-002-O-P-Operação Lavra/Operação Frente Lavra</t>
  </si>
  <si>
    <t>OPERAÇÃO FRENTE DE LAVRA</t>
  </si>
  <si>
    <t>CTV-001-O-P-Operação Lavra/Téc. Manten. Elétrica Frente Lavra</t>
  </si>
  <si>
    <t>Xileno</t>
  </si>
  <si>
    <t>Tolueno</t>
  </si>
  <si>
    <t xml:space="preserve">Benzeno </t>
  </si>
  <si>
    <t>Vibração Mãos e Braços</t>
  </si>
  <si>
    <t>Vibração Corpo Inteiro</t>
  </si>
  <si>
    <t>Fumos metálicos contendo níquel</t>
  </si>
  <si>
    <t>Fumos metálicos manganês</t>
  </si>
  <si>
    <t>Fumos metálicos contendo ferro</t>
  </si>
  <si>
    <t>Fumos metálicos contendo cromo</t>
  </si>
  <si>
    <t>Poeira Respirável (contendo sílica)</t>
  </si>
  <si>
    <t xml:space="preserve">Ruído </t>
  </si>
  <si>
    <t>Calor</t>
  </si>
  <si>
    <t>TOTAL GHE MACRO</t>
  </si>
  <si>
    <t>GHE MACRO AMBIENTE</t>
  </si>
  <si>
    <t>CARACTERÍSTICA</t>
  </si>
  <si>
    <t>SUPERVISÃO</t>
  </si>
  <si>
    <t>GERÊNCIA</t>
  </si>
  <si>
    <t>Nº EMPREGADOS</t>
  </si>
  <si>
    <t>GHE</t>
  </si>
  <si>
    <t>AGENTES X  Nº DE AMOSTRAS</t>
  </si>
  <si>
    <t>INFORMAÇÕES GHES</t>
  </si>
  <si>
    <t>ESTRATÉGIA AMOSTRAL AVALIAÇÕES AMBIENTAIS CTV 2023</t>
  </si>
  <si>
    <t>CARTA CONVITE PARA TOMADA DE PREÇOS Nº 30274270</t>
  </si>
  <si>
    <t>OBJETO CONTRATUAL:</t>
  </si>
  <si>
    <t>Serviços de Avaliação Qualitativa e Quantitativa de Agentes Ambientais diversos  conforme legislação nacional e internacional, incluindo fornecimento de documentação específica em meio físico e digital.</t>
  </si>
  <si>
    <t>Item</t>
  </si>
  <si>
    <t>Descrição dos Serviços</t>
  </si>
  <si>
    <t xml:space="preserve">Unidade </t>
  </si>
  <si>
    <t>QTDE</t>
  </si>
  <si>
    <t>Preço Unitário (R$)</t>
  </si>
  <si>
    <t>Valor Total (R$)</t>
  </si>
  <si>
    <t xml:space="preserve">SERVIÇOS DE AVALIAÇÃO AMBIENTAL </t>
  </si>
  <si>
    <t>1.1</t>
  </si>
  <si>
    <t>Unidade</t>
  </si>
  <si>
    <t>1.2</t>
  </si>
  <si>
    <t>Avaliação de agentes ambientais: Poeira respirável com sílica (de acordo com estratégia de amostragem definida)</t>
  </si>
  <si>
    <t>1.3</t>
  </si>
  <si>
    <t>Avaliação de agentes ambientais: Poeira total (se necessário - de acordo com estratégia de amostragem definida)</t>
  </si>
  <si>
    <t>1.4</t>
  </si>
  <si>
    <t>Avaliação de agentes ambientais: Calor  (de acordo com estratégia de amostragem definida)</t>
  </si>
  <si>
    <t>1.5</t>
  </si>
  <si>
    <t>Avaliação de agentes ambientais: Ruído (dosimetria -  de acordo com estratégia de amostragem definida)</t>
  </si>
  <si>
    <t>1.6</t>
  </si>
  <si>
    <t>Avaliação de agentes ambientais: Vibração Corpo Inteiro  (de acordo com estratégia de amostragem definida)</t>
  </si>
  <si>
    <t>1.7</t>
  </si>
  <si>
    <t>Avaliação de agentes ambientais: Vibração Mãos e Braços  (de acordo com estratégia de amostragem definida)</t>
  </si>
  <si>
    <t>1.8</t>
  </si>
  <si>
    <t>Avaliação de agentes ambientais: Varredura solventes orgânicos  (de acordo com estratégia de amostragem definida)</t>
  </si>
  <si>
    <t>1.9</t>
  </si>
  <si>
    <t>Avaliação de agentes ambientais: Ácidos inorgânicos ou orgânicos  (de acordo com estratégia de amostragem definida)</t>
  </si>
  <si>
    <t>1.10</t>
  </si>
  <si>
    <t>Avaliação de agentes ambientais: Fumos metálicos  (de acordo com estratégia de amostragem definida)</t>
  </si>
  <si>
    <t>1.11</t>
  </si>
  <si>
    <t>Avaliação de agentes ambientais: Gases (NO2) / Outros químicos que se fizerem necessários.  (de acordo com estratégia de amostragem definida)</t>
  </si>
  <si>
    <t>Avaliação de agentes ambientais: Gases (CO, CO2) / Outros químicos que se fizerem necessários.  (de acordo com estratégia de amostragem definida)</t>
  </si>
  <si>
    <t>SERVIÇOS DE AVALIAÇÃO DA QUALIDADE DA POEIRA (NRM-9.1.7)</t>
  </si>
  <si>
    <t>2.1</t>
  </si>
  <si>
    <t>Monitoramento semestral da qualidade do ar conforme estratégia de amostragem e cronogramas estabelecidos, a ser medido por quantitativo de frentes de trabalho monitoradas (ambientes) quando da emissão de laudo consolidado apresentado e validado.</t>
  </si>
  <si>
    <t>SERVIÇOS DE AVALIAÇÃO DE AMBIENTES CLIMATIZADOS</t>
  </si>
  <si>
    <t>3.1</t>
  </si>
  <si>
    <t>Avaliação de ambientes climatizados (pontos de monitoramento internos e externos) com emissão de laudo consolidado semestralmente.</t>
  </si>
  <si>
    <t>SUB TOTAL</t>
  </si>
  <si>
    <t>Análise MD com consultor</t>
  </si>
  <si>
    <t>Fev</t>
  </si>
  <si>
    <t>Desenvolvimento e análise inicial QQP com consultor</t>
  </si>
  <si>
    <t>X</t>
  </si>
  <si>
    <t>Definição processo contratação X contrato vigente</t>
  </si>
  <si>
    <t>Março</t>
  </si>
  <si>
    <t>Abril</t>
  </si>
  <si>
    <t>Alinhamento lideranças sobre Avaliações Ambientais</t>
  </si>
  <si>
    <t>Alinhamento com jurídico sobre Avaliações Ambientais</t>
  </si>
  <si>
    <t>Alinhamento Sindicato e CIPAMIN sobre Avaliações Ambientais</t>
  </si>
  <si>
    <t>Avaliações Ambientais_Frente de Lavra</t>
  </si>
  <si>
    <t>Maio</t>
  </si>
  <si>
    <t>Junho</t>
  </si>
  <si>
    <t>Julho</t>
  </si>
  <si>
    <t>Avaliações Ambientais_Geomecânica</t>
  </si>
  <si>
    <t>Avaliações Ambientais_Conjunto Mecanizado</t>
  </si>
  <si>
    <t>Avaliações Ambientais_Correias Subsolo</t>
  </si>
  <si>
    <t>Avaliações Ambientais_Ventilação e Infra Subsolo</t>
  </si>
  <si>
    <t>Avaliações Ambientais_Sondagem Subsolo</t>
  </si>
  <si>
    <t>Avaliações Ambientais_Lubrificação Subsolo</t>
  </si>
  <si>
    <t>Avaliações Ambientais_Oficina Subsolo</t>
  </si>
  <si>
    <t>Avaliações Ambientais_Poços e Planta Refrigeração</t>
  </si>
  <si>
    <t>Revisão GHEs e APR-HO_Validação</t>
  </si>
  <si>
    <t>Avaliações Ambientais_Frentes Usina</t>
  </si>
  <si>
    <t>Avaliações Ambientais_Salmouroduto</t>
  </si>
  <si>
    <t>Avaliações Ambientais_Correias Superfície</t>
  </si>
  <si>
    <t>Avaliações Ambientais_Prontidão Subsolo</t>
  </si>
  <si>
    <t>Avaliações Ambientais_Prontidão Superfície</t>
  </si>
  <si>
    <t>Avaliações Ambientais_Oficinas Superfície</t>
  </si>
  <si>
    <t>Avaliações Ambientais_Engenharia Superfície</t>
  </si>
  <si>
    <t>Avaliações Ambientais_Apoio EHS</t>
  </si>
  <si>
    <t>Avaliações Ambientais_Infra e CMD</t>
  </si>
  <si>
    <t>Agosto</t>
  </si>
  <si>
    <t>Preparação relatórios e análises conjunta</t>
  </si>
  <si>
    <t>Revisão quantitativo de amostragens</t>
  </si>
  <si>
    <t>Cronograma Avaliações Ambientais CTV</t>
  </si>
  <si>
    <t>Levantamento prévio adequação integrantes GHEs X Alianza X Supervisão</t>
  </si>
  <si>
    <t>Solicitar adequação empregados / lideranças ADP e Senior</t>
  </si>
  <si>
    <t>Apresentação e validação resultados</t>
  </si>
  <si>
    <t>Cadastro dos resultados em sistema / início da utilização em PPPs</t>
  </si>
  <si>
    <t>Setembro</t>
  </si>
  <si>
    <t>Outubro</t>
  </si>
  <si>
    <t>Novembro</t>
  </si>
  <si>
    <t xml:space="preserve">Análise possíveis alteraçõe e proposição </t>
  </si>
  <si>
    <t>Revisão grupos avaliados, reprogramações se necessário</t>
  </si>
  <si>
    <t>Revisão de relatórios se necessário</t>
  </si>
  <si>
    <t xml:space="preserve">Dezembro </t>
  </si>
  <si>
    <t>Atividades</t>
  </si>
  <si>
    <t>Vapores Orgânicos</t>
  </si>
  <si>
    <t>Etilbenzeno</t>
  </si>
  <si>
    <t>Álcool isopropílico</t>
  </si>
  <si>
    <t>Amina</t>
  </si>
  <si>
    <t>Acetona</t>
  </si>
  <si>
    <t>Ácido Acético</t>
  </si>
  <si>
    <t>Monóxido de Carbono</t>
  </si>
  <si>
    <t>Dióxido de enxofre</t>
  </si>
  <si>
    <t>Óleo mineral</t>
  </si>
  <si>
    <t>Alfa-Metil Estireno (ppm)</t>
  </si>
  <si>
    <t>Cumeno (ppm)</t>
  </si>
  <si>
    <t>Estireno (ppm)</t>
  </si>
  <si>
    <t>Percloroetileno (ppm)</t>
  </si>
  <si>
    <t>Tricloroetileno (ppm)</t>
  </si>
  <si>
    <t>Avaliação de agentes ambientais: Poeira total (se necessário - de acordo com estratégia de amostragem revisada)</t>
  </si>
  <si>
    <t>Avaliação de agentes ambientais: Varredura de químicos (se necessário de acordo com estratégia de amostragem de revisada)</t>
  </si>
  <si>
    <t>Avaliação de agentes ambientais: Outros químicos (se necessário de acordo com estratégia de amostragem de revisada)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</si>
  <si>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</si>
  <si>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</si>
  <si>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</si>
  <si>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</si>
  <si>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</si>
  <si>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</si>
  <si>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</si>
  <si>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</si>
  <si>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</si>
  <si>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</si>
  <si>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</si>
  <si>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</si>
  <si>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</si>
  <si>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</si>
  <si>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</si>
  <si>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Avaliação qualitativa Agentes Biológicos</t>
  </si>
  <si>
    <t>1.27</t>
  </si>
  <si>
    <t>1.28</t>
  </si>
  <si>
    <t>Avaliação de agentes ambientais: Poeira respirável com sílica</t>
  </si>
  <si>
    <t xml:space="preserve">Avaliação de agentes ambientais: Calor </t>
  </si>
  <si>
    <t>Avaliação de agentes ambientais: Ruído</t>
  </si>
  <si>
    <t xml:space="preserve">Avaliação de agentes ambientais: Vibração Corpo Inteiro  </t>
  </si>
  <si>
    <t xml:space="preserve">Avaliação de agentes ambientais: Vibração Mãos e Braços  </t>
  </si>
  <si>
    <t xml:space="preserve">Avaliação de agentes ambientais: Vapores orgânicos - solventes </t>
  </si>
  <si>
    <t xml:space="preserve">Avaliação de agentes ambientais: Fumos metálicos - ferro, níquel, cromo, manganês. </t>
  </si>
  <si>
    <t xml:space="preserve">Avaliação de agentes ambientais: Hidrocarbonetos - Benzeno, Tolueno, Xileno  </t>
  </si>
  <si>
    <t>Avaliação de Exposição Ocupacional CH4 (metano)</t>
  </si>
  <si>
    <t>Avaliação de Exposição Ocupacional  CO (monóxido de carbono)</t>
  </si>
  <si>
    <t>Avaliação de Exposição Ocupacional  NH3 (amônia)</t>
  </si>
  <si>
    <t>Avaliação de Exposição Ocupacional  Nox (nitrosos)</t>
  </si>
  <si>
    <t>Avaliação de Exposição Ocupacional Dióxido de enxofre</t>
  </si>
  <si>
    <t>Avaliação de Exposição Ocupacional Amina</t>
  </si>
  <si>
    <t>Avaliação de Exposição Ocupacional  Vapores (ácido acético)</t>
  </si>
  <si>
    <t>Avaliação de Exposição Ocupacional  Vapores (ácido sulfúrico)</t>
  </si>
  <si>
    <t>Avaliação de Exposição Ocupacional  Vapores (álcool isopropílico)</t>
  </si>
  <si>
    <t>Avaliação de Exposição Ocupacional  Vapores orgânicos (Estireno)</t>
  </si>
  <si>
    <t>Avaliação de Exposição Ocupacional  Vapores orgânicos (Percloroetileno)</t>
  </si>
  <si>
    <t>Avaliação de Exposição Ocupacional  Vapores orgânicos (Tricloroetileno)</t>
  </si>
  <si>
    <t>Avaliação de Exposição Ocupacional  Vapores orgânicos (Etilbenzeno)</t>
  </si>
  <si>
    <t>1.29</t>
  </si>
  <si>
    <t>1.30</t>
  </si>
  <si>
    <t xml:space="preserve">CARTA CONVITE PARA TOMADA DE PREÇOS Nº </t>
  </si>
  <si>
    <t>1.31</t>
  </si>
  <si>
    <t>1.32</t>
  </si>
  <si>
    <t>1.33</t>
  </si>
  <si>
    <t>Avaliação de agentes ambientais: Óleo Mineral (qualitativa)</t>
  </si>
  <si>
    <t>Poeira Respirável (contendo sílica) - NR 22</t>
  </si>
  <si>
    <t xml:space="preserve">Serviços de Avaliação Qualitativa e Quantitativa dos Agentes Ambientais conforme legislação nacional e internacional, incluindo fornecimento de documentação específica em meio físico e digital.   Relatório Técnico conclusivo, LTCAT em atendimento ás prerrogativas das Normas Regulamentadoras (09,15,16,22), ACGIH e Normas de Higiene Ocupacional (NHOs), Previdência Social. </t>
  </si>
  <si>
    <t>Avaliação qualitativa do do Fosfórico</t>
  </si>
  <si>
    <t>1.34</t>
  </si>
  <si>
    <t>Avaliação qualitativa do do Sulfúrico</t>
  </si>
  <si>
    <t>Elaboração do Relatório Técnico / Laudo Técnico das Condições Ambientais do Trabalho (LTCAT)</t>
  </si>
  <si>
    <t>Anexo VIII do PGS-MOS-EHS-203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</si>
</sst>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00800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20"/>
      <name val="Calibri"/>
      <family val="2"/>
      <scheme val="minor"/>
    </font>
    <font>
      <b/>
      <sz val="20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justify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2" fillId="3" borderId="0" xfId="1" applyFont="1" applyFill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5" fillId="5" borderId="9" xfId="1" quotePrefix="1" applyFont="1" applyFill="1" applyBorder="1" applyAlignment="1" applyProtection="1">
      <alignment horizontal="center" vertical="center"/>
      <protection locked="0"/>
    </xf>
    <xf numFmtId="0" fontId="5" fillId="5" borderId="10" xfId="1" applyFont="1" applyFill="1" applyBorder="1" applyAlignment="1" applyProtection="1">
      <alignment horizontal="left" vertical="center" wrapText="1"/>
      <protection locked="0"/>
    </xf>
    <xf numFmtId="0" fontId="5" fillId="5" borderId="11" xfId="1" applyFont="1" applyFill="1" applyBorder="1" applyAlignment="1" applyProtection="1">
      <alignment horizontal="left" vertical="center" wrapText="1"/>
      <protection locked="0"/>
    </xf>
    <xf numFmtId="43" fontId="5" fillId="5" borderId="12" xfId="1" applyNumberFormat="1" applyFont="1" applyFill="1" applyBorder="1" applyAlignment="1" applyProtection="1">
      <alignment horizontal="left" vertical="center" wrapText="1"/>
      <protection locked="0"/>
    </xf>
    <xf numFmtId="0" fontId="2" fillId="0" borderId="8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>
      <alignment horizontal="center" vertical="center"/>
    </xf>
    <xf numFmtId="0" fontId="2" fillId="0" borderId="9" xfId="1" applyFont="1" applyBorder="1" applyAlignment="1">
      <alignment horizontal="left" vertical="center" wrapText="1" indent="1"/>
    </xf>
    <xf numFmtId="0" fontId="2" fillId="6" borderId="9" xfId="1" applyFont="1" applyFill="1" applyBorder="1" applyAlignment="1">
      <alignment horizontal="center" vertical="center"/>
    </xf>
    <xf numFmtId="164" fontId="2" fillId="0" borderId="9" xfId="2" applyFont="1" applyBorder="1" applyAlignment="1">
      <alignment horizontal="left" vertical="center"/>
    </xf>
    <xf numFmtId="4" fontId="2" fillId="0" borderId="0" xfId="1" applyNumberFormat="1" applyFont="1" applyAlignment="1" applyProtection="1">
      <alignment horizontal="center" vertical="center"/>
      <protection locked="0"/>
    </xf>
    <xf numFmtId="0" fontId="2" fillId="7" borderId="9" xfId="1" applyFont="1" applyFill="1" applyBorder="1" applyAlignment="1">
      <alignment horizontal="center" vertical="center"/>
    </xf>
    <xf numFmtId="0" fontId="2" fillId="8" borderId="9" xfId="1" applyFont="1" applyFill="1" applyBorder="1" applyAlignment="1">
      <alignment horizontal="center" vertical="center"/>
    </xf>
    <xf numFmtId="164" fontId="5" fillId="5" borderId="12" xfId="1" applyNumberFormat="1" applyFont="1" applyFill="1" applyBorder="1" applyAlignment="1" applyProtection="1">
      <alignment horizontal="left" vertical="center" wrapText="1"/>
      <protection locked="0"/>
    </xf>
    <xf numFmtId="3" fontId="2" fillId="0" borderId="9" xfId="1" applyNumberFormat="1" applyFont="1" applyBorder="1" applyAlignment="1">
      <alignment horizontal="center" vertical="center"/>
    </xf>
    <xf numFmtId="164" fontId="5" fillId="9" borderId="9" xfId="2" applyFont="1" applyFill="1" applyBorder="1" applyAlignment="1">
      <alignment horizontal="left" vertical="center"/>
    </xf>
    <xf numFmtId="4" fontId="2" fillId="0" borderId="0" xfId="1" applyNumberFormat="1" applyFont="1" applyAlignment="1">
      <alignment horizontal="center" vertical="center"/>
    </xf>
    <xf numFmtId="0" fontId="0" fillId="10" borderId="0" xfId="0" applyFill="1" applyAlignment="1">
      <alignment vertical="center"/>
    </xf>
    <xf numFmtId="0" fontId="0" fillId="0" borderId="9" xfId="0" applyBorder="1"/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0" xfId="0" applyFont="1"/>
    <xf numFmtId="0" fontId="2" fillId="0" borderId="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3" borderId="8" xfId="1" applyFont="1" applyFill="1" applyBorder="1" applyAlignment="1">
      <alignment horizontal="center" vertical="center"/>
    </xf>
    <xf numFmtId="0" fontId="2" fillId="0" borderId="7" xfId="1" applyFont="1" applyBorder="1" applyAlignment="1" applyProtection="1">
      <alignment horizontal="justify" vertical="center" wrapText="1"/>
      <protection locked="0"/>
    </xf>
    <xf numFmtId="0" fontId="2" fillId="0" borderId="0" xfId="1" applyFont="1" applyAlignment="1" applyProtection="1">
      <alignment horizontal="justify" vertical="center" wrapText="1"/>
      <protection locked="0"/>
    </xf>
    <xf numFmtId="0" fontId="2" fillId="0" borderId="8" xfId="1" applyFont="1" applyBorder="1" applyAlignment="1" applyProtection="1">
      <alignment horizontal="justify" vertical="center" wrapText="1"/>
      <protection locked="0"/>
    </xf>
    <xf numFmtId="0" fontId="2" fillId="0" borderId="4" xfId="1" applyFont="1" applyBorder="1" applyAlignment="1" applyProtection="1">
      <alignment horizontal="justify" vertical="center" wrapText="1"/>
      <protection locked="0"/>
    </xf>
    <xf numFmtId="0" fontId="2" fillId="0" borderId="5" xfId="1" applyFont="1" applyBorder="1" applyAlignment="1" applyProtection="1">
      <alignment horizontal="justify" vertical="center" wrapText="1"/>
      <protection locked="0"/>
    </xf>
    <xf numFmtId="0" fontId="2" fillId="0" borderId="6" xfId="1" applyFont="1" applyBorder="1" applyAlignment="1" applyProtection="1">
      <alignment horizontal="justify" vertical="center" wrapText="1"/>
      <protection locked="0"/>
    </xf>
    <xf numFmtId="0" fontId="6" fillId="9" borderId="10" xfId="1" applyFont="1" applyFill="1" applyBorder="1" applyAlignment="1">
      <alignment horizontal="center" vertical="center"/>
    </xf>
    <xf numFmtId="0" fontId="6" fillId="9" borderId="11" xfId="1" applyFont="1" applyFill="1" applyBorder="1" applyAlignment="1">
      <alignment horizontal="center" vertical="center"/>
    </xf>
    <xf numFmtId="0" fontId="6" fillId="9" borderId="1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7" xfId="1" applyFont="1" applyBorder="1" applyAlignment="1" applyProtection="1">
      <alignment horizontal="left" vertical="center" wrapText="1"/>
      <protection locked="0"/>
    </xf>
    <xf numFmtId="0" fontId="5" fillId="0" borderId="0" xfId="1" applyFont="1" applyAlignment="1" applyProtection="1">
      <alignment horizontal="left" vertical="center" wrapText="1"/>
      <protection locked="0"/>
    </xf>
    <xf numFmtId="0" fontId="5" fillId="0" borderId="8" xfId="1" applyFont="1" applyBorder="1" applyAlignment="1" applyProtection="1">
      <alignment horizontal="left" vertical="center" wrapText="1"/>
      <protection locked="0"/>
    </xf>
    <xf numFmtId="0" fontId="5" fillId="0" borderId="4" xfId="1" applyFont="1" applyBorder="1" applyAlignment="1" applyProtection="1">
      <alignment horizontal="left" vertical="center" wrapText="1"/>
      <protection locked="0"/>
    </xf>
    <xf numFmtId="0" fontId="5" fillId="0" borderId="5" xfId="1" applyFont="1" applyBorder="1" applyAlignment="1" applyProtection="1">
      <alignment horizontal="left" vertical="center" wrapText="1"/>
      <protection locked="0"/>
    </xf>
    <xf numFmtId="0" fontId="5" fillId="0" borderId="6" xfId="1" applyFont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7" xfId="1" xr:uid="{4ADA59D8-994D-4430-B6E1-97E6DE1D0B99}"/>
    <cellStyle name="Vírgula 2" xfId="2" xr:uid="{DBBFDCA1-2C76-41CA-9F95-F6A81FE64A90}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899584</xdr:colOff>
      <xdr:row>2</xdr:row>
      <xdr:rowOff>45509</xdr:rowOff>
    </xdr:from>
    <xdr:to>
      <xdr:col>5</xdr:col>
      <xdr:colOff>6953250</xdr:colOff>
      <xdr:row>3</xdr:row>
      <xdr:rowOff>226484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98FA91D8-2D45-4E0B-AF80-D38994E2291A}"/>
            </a:ext>
          </a:extLst>
        </xdr:cNvPr>
        <xdr:cNvSpPr>
          <a:spLocks noChangeArrowheads="1"/>
        </xdr:cNvSpPr>
      </xdr:nvSpPr>
      <xdr:spPr bwMode="auto">
        <a:xfrm>
          <a:off x="1725084" y="236009"/>
          <a:ext cx="6053666" cy="466725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1080000" tIns="154800" rIns="90000" bIns="46800" anchor="t" upright="1"/>
        <a:lstStyle/>
        <a:p>
          <a:pPr algn="ctr" rtl="0">
            <a:defRPr sz="1000"/>
          </a:pPr>
          <a:r>
            <a:rPr lang="pt-BR" sz="16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Quadro de Quantidade de Preços (QQP)</a:t>
          </a:r>
          <a:endParaRPr lang="pt-BR" sz="1600" b="1" i="0" u="none" strike="noStrike" baseline="0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4</xdr:col>
      <xdr:colOff>133350</xdr:colOff>
      <xdr:row>2</xdr:row>
      <xdr:rowOff>95250</xdr:rowOff>
    </xdr:from>
    <xdr:to>
      <xdr:col>5</xdr:col>
      <xdr:colOff>752475</xdr:colOff>
      <xdr:row>3</xdr:row>
      <xdr:rowOff>257175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2A8A6FA-461A-42B5-8C2A-3916FF24E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85750"/>
          <a:ext cx="11715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1153584</xdr:colOff>
      <xdr:row>2</xdr:row>
      <xdr:rowOff>58209</xdr:rowOff>
    </xdr:from>
    <xdr:to>
      <xdr:col>5</xdr:col>
      <xdr:colOff>5984875</xdr:colOff>
      <xdr:row>3</xdr:row>
      <xdr:rowOff>239184</xdr:rowOff>
    </xdr:to>
    <xdr:sp macro="" textlink="">
      <xdr:nvSpPr>
        <xdr:cNvPr id="2" name="Rectangle 14">
          <a:extLst>
            <a:ext uri="{FF2B5EF4-FFF2-40B4-BE49-F238E27FC236}">
              <a16:creationId xmlns:a16="http://schemas.microsoft.com/office/drawing/2014/main" id="{375077AE-3CEE-451D-94B1-B418705580D4}"/>
            </a:ext>
          </a:extLst>
        </xdr:cNvPr>
        <xdr:cNvSpPr>
          <a:spLocks noChangeArrowheads="1"/>
        </xdr:cNvSpPr>
      </xdr:nvSpPr>
      <xdr:spPr bwMode="auto">
        <a:xfrm>
          <a:off x="1963209" y="248709"/>
          <a:ext cx="4831291" cy="466725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1080000" tIns="154800" rIns="90000" bIns="46800" anchor="t" upright="1"/>
        <a:lstStyle/>
        <a:p>
          <a:pPr algn="ctr" rtl="0">
            <a:defRPr sz="1000"/>
          </a:pPr>
          <a:r>
            <a:rPr lang="pt-BR" sz="1600" b="1" i="0" u="none" strike="noStrike" baseline="0">
              <a:solidFill>
                <a:srgbClr val="008080"/>
              </a:solidFill>
              <a:latin typeface="Arial"/>
              <a:cs typeface="Arial"/>
            </a:rPr>
            <a:t>PLANILHA DE PREÇOS UNITÁRIOS</a:t>
          </a:r>
        </a:p>
      </xdr:txBody>
    </xdr:sp>
    <xdr:clientData/>
  </xdr:twoCellAnchor>
  <xdr:twoCellAnchor editAs="oneCell">
    <xdr:from>
      <xdr:col>4</xdr:col>
      <xdr:colOff>133350</xdr:colOff>
      <xdr:row>2</xdr:row>
      <xdr:rowOff>95250</xdr:rowOff>
    </xdr:from>
    <xdr:to>
      <xdr:col>5</xdr:col>
      <xdr:colOff>752475</xdr:colOff>
      <xdr:row>3</xdr:row>
      <xdr:rowOff>257175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58F8A7F-4B14-49DA-8C70-D01E5AF25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285750"/>
          <a:ext cx="11715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OUZA, VALDIVONE - Rosario do Catete, SE" id="{80BBBE7B-0B63-4CDC-BB67-A73D6E79E57B}" userId="S::valdivone.souza@mosaicco.com::f8281ced-0d53-4859-83af-9815cf993abb" providerId="AD"/>
</personList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4" dT="2023-02-15T14:36:49.33" personId="{80BBBE7B-0B63-4CDC-BB67-A73D6E79E57B}" id="{2BA3DF38-B247-48FF-B795-8EBF15D8FBCC}">
    <text>Conferir tratativa quanto ao calor de fonte natural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81110-C5D6-4775-A628-4D16F829706A}">
  <sheetPr>
    <pageSetUpPr fitToPage="1"/>
  </sheetPr>
  <dimension ref="A1:P53"/>
  <sheetViews>
    <sheetView showGridLines="0" tabSelected="1" topLeftCell="B1" zoomScale="60" zoomScaleNormal="60" workbookViewId="0">
      <selection activeCell="S43" sqref="S43"/>
    </sheetView>
  </sheetViews>
  <sheetFormatPr defaultColWidth="10.6640625" defaultRowHeight="14.4" x14ac:dyDescent="0.3"/>
  <cols>
    <col min="1" max="1" width="3.88671875" style="6" hidden="1" customWidth="1"/>
    <col min="2" max="2" width="2.109375" style="6" customWidth="1"/>
    <col min="3" max="4" width="0.88671875" style="6" customWidth="1"/>
    <col min="5" max="5" width="8.33203125" style="6" customWidth="1"/>
    <col min="6" max="6" width="111.44140625" style="6" customWidth="1"/>
    <col min="7" max="7" width="13" style="6" customWidth="1"/>
    <col min="8" max="8" width="16.33203125" style="6" customWidth="1"/>
    <col min="9" max="9" width="20.109375" style="6" customWidth="1"/>
    <col min="10" max="10" width="26.88671875" style="6" customWidth="1"/>
    <col min="11" max="11" width="7.5546875" style="6" customWidth="1"/>
    <col min="12" max="12" width="9.109375" style="6" customWidth="1"/>
    <col min="13" max="13" width="6.33203125" style="6" customWidth="1"/>
    <col min="14" max="14" width="14.44140625" style="6" bestFit="1" customWidth="1"/>
    <col min="15" max="15" width="10.6640625" style="6"/>
    <col min="16" max="16" width="13.6640625" style="6" bestFit="1" customWidth="1"/>
    <col min="17" max="256" width="10.6640625" style="6"/>
    <col min="257" max="257" width="0" style="6" hidden="1" customWidth="1"/>
    <col min="258" max="258" width="2.109375" style="6" customWidth="1"/>
    <col min="259" max="260" width="0.88671875" style="6" customWidth="1"/>
    <col min="261" max="261" width="8.33203125" style="6" customWidth="1"/>
    <col min="262" max="262" width="111.44140625" style="6" customWidth="1"/>
    <col min="263" max="263" width="13" style="6" customWidth="1"/>
    <col min="264" max="264" width="16.33203125" style="6" customWidth="1"/>
    <col min="265" max="266" width="17.33203125" style="6" customWidth="1"/>
    <col min="267" max="268" width="0.88671875" style="6" customWidth="1"/>
    <col min="269" max="269" width="6.33203125" style="6" customWidth="1"/>
    <col min="270" max="270" width="14.44140625" style="6" bestFit="1" customWidth="1"/>
    <col min="271" max="271" width="10.6640625" style="6"/>
    <col min="272" max="272" width="13.6640625" style="6" bestFit="1" customWidth="1"/>
    <col min="273" max="512" width="10.6640625" style="6"/>
    <col min="513" max="513" width="0" style="6" hidden="1" customWidth="1"/>
    <col min="514" max="514" width="2.109375" style="6" customWidth="1"/>
    <col min="515" max="516" width="0.88671875" style="6" customWidth="1"/>
    <col min="517" max="517" width="8.33203125" style="6" customWidth="1"/>
    <col min="518" max="518" width="111.44140625" style="6" customWidth="1"/>
    <col min="519" max="519" width="13" style="6" customWidth="1"/>
    <col min="520" max="520" width="16.33203125" style="6" customWidth="1"/>
    <col min="521" max="522" width="17.33203125" style="6" customWidth="1"/>
    <col min="523" max="524" width="0.88671875" style="6" customWidth="1"/>
    <col min="525" max="525" width="6.33203125" style="6" customWidth="1"/>
    <col min="526" max="526" width="14.44140625" style="6" bestFit="1" customWidth="1"/>
    <col min="527" max="527" width="10.6640625" style="6"/>
    <col min="528" max="528" width="13.6640625" style="6" bestFit="1" customWidth="1"/>
    <col min="529" max="768" width="10.6640625" style="6"/>
    <col min="769" max="769" width="0" style="6" hidden="1" customWidth="1"/>
    <col min="770" max="770" width="2.109375" style="6" customWidth="1"/>
    <col min="771" max="772" width="0.88671875" style="6" customWidth="1"/>
    <col min="773" max="773" width="8.33203125" style="6" customWidth="1"/>
    <col min="774" max="774" width="111.44140625" style="6" customWidth="1"/>
    <col min="775" max="775" width="13" style="6" customWidth="1"/>
    <col min="776" max="776" width="16.33203125" style="6" customWidth="1"/>
    <col min="777" max="778" width="17.33203125" style="6" customWidth="1"/>
    <col min="779" max="780" width="0.88671875" style="6" customWidth="1"/>
    <col min="781" max="781" width="6.33203125" style="6" customWidth="1"/>
    <col min="782" max="782" width="14.44140625" style="6" bestFit="1" customWidth="1"/>
    <col min="783" max="783" width="10.6640625" style="6"/>
    <col min="784" max="784" width="13.6640625" style="6" bestFit="1" customWidth="1"/>
    <col min="785" max="1024" width="10.6640625" style="6"/>
    <col min="1025" max="1025" width="0" style="6" hidden="1" customWidth="1"/>
    <col min="1026" max="1026" width="2.109375" style="6" customWidth="1"/>
    <col min="1027" max="1028" width="0.88671875" style="6" customWidth="1"/>
    <col min="1029" max="1029" width="8.33203125" style="6" customWidth="1"/>
    <col min="1030" max="1030" width="111.44140625" style="6" customWidth="1"/>
    <col min="1031" max="1031" width="13" style="6" customWidth="1"/>
    <col min="1032" max="1032" width="16.33203125" style="6" customWidth="1"/>
    <col min="1033" max="1034" width="17.33203125" style="6" customWidth="1"/>
    <col min="1035" max="1036" width="0.88671875" style="6" customWidth="1"/>
    <col min="1037" max="1037" width="6.33203125" style="6" customWidth="1"/>
    <col min="1038" max="1038" width="14.44140625" style="6" bestFit="1" customWidth="1"/>
    <col min="1039" max="1039" width="10.6640625" style="6"/>
    <col min="1040" max="1040" width="13.6640625" style="6" bestFit="1" customWidth="1"/>
    <col min="1041" max="1280" width="10.6640625" style="6"/>
    <col min="1281" max="1281" width="0" style="6" hidden="1" customWidth="1"/>
    <col min="1282" max="1282" width="2.109375" style="6" customWidth="1"/>
    <col min="1283" max="1284" width="0.88671875" style="6" customWidth="1"/>
    <col min="1285" max="1285" width="8.33203125" style="6" customWidth="1"/>
    <col min="1286" max="1286" width="111.44140625" style="6" customWidth="1"/>
    <col min="1287" max="1287" width="13" style="6" customWidth="1"/>
    <col min="1288" max="1288" width="16.33203125" style="6" customWidth="1"/>
    <col min="1289" max="1290" width="17.33203125" style="6" customWidth="1"/>
    <col min="1291" max="1292" width="0.88671875" style="6" customWidth="1"/>
    <col min="1293" max="1293" width="6.33203125" style="6" customWidth="1"/>
    <col min="1294" max="1294" width="14.44140625" style="6" bestFit="1" customWidth="1"/>
    <col min="1295" max="1295" width="10.6640625" style="6"/>
    <col min="1296" max="1296" width="13.6640625" style="6" bestFit="1" customWidth="1"/>
    <col min="1297" max="1536" width="10.6640625" style="6"/>
    <col min="1537" max="1537" width="0" style="6" hidden="1" customWidth="1"/>
    <col min="1538" max="1538" width="2.109375" style="6" customWidth="1"/>
    <col min="1539" max="1540" width="0.88671875" style="6" customWidth="1"/>
    <col min="1541" max="1541" width="8.33203125" style="6" customWidth="1"/>
    <col min="1542" max="1542" width="111.44140625" style="6" customWidth="1"/>
    <col min="1543" max="1543" width="13" style="6" customWidth="1"/>
    <col min="1544" max="1544" width="16.33203125" style="6" customWidth="1"/>
    <col min="1545" max="1546" width="17.33203125" style="6" customWidth="1"/>
    <col min="1547" max="1548" width="0.88671875" style="6" customWidth="1"/>
    <col min="1549" max="1549" width="6.33203125" style="6" customWidth="1"/>
    <col min="1550" max="1550" width="14.44140625" style="6" bestFit="1" customWidth="1"/>
    <col min="1551" max="1551" width="10.6640625" style="6"/>
    <col min="1552" max="1552" width="13.6640625" style="6" bestFit="1" customWidth="1"/>
    <col min="1553" max="1792" width="10.6640625" style="6"/>
    <col min="1793" max="1793" width="0" style="6" hidden="1" customWidth="1"/>
    <col min="1794" max="1794" width="2.109375" style="6" customWidth="1"/>
    <col min="1795" max="1796" width="0.88671875" style="6" customWidth="1"/>
    <col min="1797" max="1797" width="8.33203125" style="6" customWidth="1"/>
    <col min="1798" max="1798" width="111.44140625" style="6" customWidth="1"/>
    <col min="1799" max="1799" width="13" style="6" customWidth="1"/>
    <col min="1800" max="1800" width="16.33203125" style="6" customWidth="1"/>
    <col min="1801" max="1802" width="17.33203125" style="6" customWidth="1"/>
    <col min="1803" max="1804" width="0.88671875" style="6" customWidth="1"/>
    <col min="1805" max="1805" width="6.33203125" style="6" customWidth="1"/>
    <col min="1806" max="1806" width="14.44140625" style="6" bestFit="1" customWidth="1"/>
    <col min="1807" max="1807" width="10.6640625" style="6"/>
    <col min="1808" max="1808" width="13.6640625" style="6" bestFit="1" customWidth="1"/>
    <col min="1809" max="2048" width="10.6640625" style="6"/>
    <col min="2049" max="2049" width="0" style="6" hidden="1" customWidth="1"/>
    <col min="2050" max="2050" width="2.109375" style="6" customWidth="1"/>
    <col min="2051" max="2052" width="0.88671875" style="6" customWidth="1"/>
    <col min="2053" max="2053" width="8.33203125" style="6" customWidth="1"/>
    <col min="2054" max="2054" width="111.44140625" style="6" customWidth="1"/>
    <col min="2055" max="2055" width="13" style="6" customWidth="1"/>
    <col min="2056" max="2056" width="16.33203125" style="6" customWidth="1"/>
    <col min="2057" max="2058" width="17.33203125" style="6" customWidth="1"/>
    <col min="2059" max="2060" width="0.88671875" style="6" customWidth="1"/>
    <col min="2061" max="2061" width="6.33203125" style="6" customWidth="1"/>
    <col min="2062" max="2062" width="14.44140625" style="6" bestFit="1" customWidth="1"/>
    <col min="2063" max="2063" width="10.6640625" style="6"/>
    <col min="2064" max="2064" width="13.6640625" style="6" bestFit="1" customWidth="1"/>
    <col min="2065" max="2304" width="10.6640625" style="6"/>
    <col min="2305" max="2305" width="0" style="6" hidden="1" customWidth="1"/>
    <col min="2306" max="2306" width="2.109375" style="6" customWidth="1"/>
    <col min="2307" max="2308" width="0.88671875" style="6" customWidth="1"/>
    <col min="2309" max="2309" width="8.33203125" style="6" customWidth="1"/>
    <col min="2310" max="2310" width="111.44140625" style="6" customWidth="1"/>
    <col min="2311" max="2311" width="13" style="6" customWidth="1"/>
    <col min="2312" max="2312" width="16.33203125" style="6" customWidth="1"/>
    <col min="2313" max="2314" width="17.33203125" style="6" customWidth="1"/>
    <col min="2315" max="2316" width="0.88671875" style="6" customWidth="1"/>
    <col min="2317" max="2317" width="6.33203125" style="6" customWidth="1"/>
    <col min="2318" max="2318" width="14.44140625" style="6" bestFit="1" customWidth="1"/>
    <col min="2319" max="2319" width="10.6640625" style="6"/>
    <col min="2320" max="2320" width="13.6640625" style="6" bestFit="1" customWidth="1"/>
    <col min="2321" max="2560" width="10.6640625" style="6"/>
    <col min="2561" max="2561" width="0" style="6" hidden="1" customWidth="1"/>
    <col min="2562" max="2562" width="2.109375" style="6" customWidth="1"/>
    <col min="2563" max="2564" width="0.88671875" style="6" customWidth="1"/>
    <col min="2565" max="2565" width="8.33203125" style="6" customWidth="1"/>
    <col min="2566" max="2566" width="111.44140625" style="6" customWidth="1"/>
    <col min="2567" max="2567" width="13" style="6" customWidth="1"/>
    <col min="2568" max="2568" width="16.33203125" style="6" customWidth="1"/>
    <col min="2569" max="2570" width="17.33203125" style="6" customWidth="1"/>
    <col min="2571" max="2572" width="0.88671875" style="6" customWidth="1"/>
    <col min="2573" max="2573" width="6.33203125" style="6" customWidth="1"/>
    <col min="2574" max="2574" width="14.44140625" style="6" bestFit="1" customWidth="1"/>
    <col min="2575" max="2575" width="10.6640625" style="6"/>
    <col min="2576" max="2576" width="13.6640625" style="6" bestFit="1" customWidth="1"/>
    <col min="2577" max="2816" width="10.6640625" style="6"/>
    <col min="2817" max="2817" width="0" style="6" hidden="1" customWidth="1"/>
    <col min="2818" max="2818" width="2.109375" style="6" customWidth="1"/>
    <col min="2819" max="2820" width="0.88671875" style="6" customWidth="1"/>
    <col min="2821" max="2821" width="8.33203125" style="6" customWidth="1"/>
    <col min="2822" max="2822" width="111.44140625" style="6" customWidth="1"/>
    <col min="2823" max="2823" width="13" style="6" customWidth="1"/>
    <col min="2824" max="2824" width="16.33203125" style="6" customWidth="1"/>
    <col min="2825" max="2826" width="17.33203125" style="6" customWidth="1"/>
    <col min="2827" max="2828" width="0.88671875" style="6" customWidth="1"/>
    <col min="2829" max="2829" width="6.33203125" style="6" customWidth="1"/>
    <col min="2830" max="2830" width="14.44140625" style="6" bestFit="1" customWidth="1"/>
    <col min="2831" max="2831" width="10.6640625" style="6"/>
    <col min="2832" max="2832" width="13.6640625" style="6" bestFit="1" customWidth="1"/>
    <col min="2833" max="3072" width="10.6640625" style="6"/>
    <col min="3073" max="3073" width="0" style="6" hidden="1" customWidth="1"/>
    <col min="3074" max="3074" width="2.109375" style="6" customWidth="1"/>
    <col min="3075" max="3076" width="0.88671875" style="6" customWidth="1"/>
    <col min="3077" max="3077" width="8.33203125" style="6" customWidth="1"/>
    <col min="3078" max="3078" width="111.44140625" style="6" customWidth="1"/>
    <col min="3079" max="3079" width="13" style="6" customWidth="1"/>
    <col min="3080" max="3080" width="16.33203125" style="6" customWidth="1"/>
    <col min="3081" max="3082" width="17.33203125" style="6" customWidth="1"/>
    <col min="3083" max="3084" width="0.88671875" style="6" customWidth="1"/>
    <col min="3085" max="3085" width="6.33203125" style="6" customWidth="1"/>
    <col min="3086" max="3086" width="14.44140625" style="6" bestFit="1" customWidth="1"/>
    <col min="3087" max="3087" width="10.6640625" style="6"/>
    <col min="3088" max="3088" width="13.6640625" style="6" bestFit="1" customWidth="1"/>
    <col min="3089" max="3328" width="10.6640625" style="6"/>
    <col min="3329" max="3329" width="0" style="6" hidden="1" customWidth="1"/>
    <col min="3330" max="3330" width="2.109375" style="6" customWidth="1"/>
    <col min="3331" max="3332" width="0.88671875" style="6" customWidth="1"/>
    <col min="3333" max="3333" width="8.33203125" style="6" customWidth="1"/>
    <col min="3334" max="3334" width="111.44140625" style="6" customWidth="1"/>
    <col min="3335" max="3335" width="13" style="6" customWidth="1"/>
    <col min="3336" max="3336" width="16.33203125" style="6" customWidth="1"/>
    <col min="3337" max="3338" width="17.33203125" style="6" customWidth="1"/>
    <col min="3339" max="3340" width="0.88671875" style="6" customWidth="1"/>
    <col min="3341" max="3341" width="6.33203125" style="6" customWidth="1"/>
    <col min="3342" max="3342" width="14.44140625" style="6" bestFit="1" customWidth="1"/>
    <col min="3343" max="3343" width="10.6640625" style="6"/>
    <col min="3344" max="3344" width="13.6640625" style="6" bestFit="1" customWidth="1"/>
    <col min="3345" max="3584" width="10.6640625" style="6"/>
    <col min="3585" max="3585" width="0" style="6" hidden="1" customWidth="1"/>
    <col min="3586" max="3586" width="2.109375" style="6" customWidth="1"/>
    <col min="3587" max="3588" width="0.88671875" style="6" customWidth="1"/>
    <col min="3589" max="3589" width="8.33203125" style="6" customWidth="1"/>
    <col min="3590" max="3590" width="111.44140625" style="6" customWidth="1"/>
    <col min="3591" max="3591" width="13" style="6" customWidth="1"/>
    <col min="3592" max="3592" width="16.33203125" style="6" customWidth="1"/>
    <col min="3593" max="3594" width="17.33203125" style="6" customWidth="1"/>
    <col min="3595" max="3596" width="0.88671875" style="6" customWidth="1"/>
    <col min="3597" max="3597" width="6.33203125" style="6" customWidth="1"/>
    <col min="3598" max="3598" width="14.44140625" style="6" bestFit="1" customWidth="1"/>
    <col min="3599" max="3599" width="10.6640625" style="6"/>
    <col min="3600" max="3600" width="13.6640625" style="6" bestFit="1" customWidth="1"/>
    <col min="3601" max="3840" width="10.6640625" style="6"/>
    <col min="3841" max="3841" width="0" style="6" hidden="1" customWidth="1"/>
    <col min="3842" max="3842" width="2.109375" style="6" customWidth="1"/>
    <col min="3843" max="3844" width="0.88671875" style="6" customWidth="1"/>
    <col min="3845" max="3845" width="8.33203125" style="6" customWidth="1"/>
    <col min="3846" max="3846" width="111.44140625" style="6" customWidth="1"/>
    <col min="3847" max="3847" width="13" style="6" customWidth="1"/>
    <col min="3848" max="3848" width="16.33203125" style="6" customWidth="1"/>
    <col min="3849" max="3850" width="17.33203125" style="6" customWidth="1"/>
    <col min="3851" max="3852" width="0.88671875" style="6" customWidth="1"/>
    <col min="3853" max="3853" width="6.33203125" style="6" customWidth="1"/>
    <col min="3854" max="3854" width="14.44140625" style="6" bestFit="1" customWidth="1"/>
    <col min="3855" max="3855" width="10.6640625" style="6"/>
    <col min="3856" max="3856" width="13.6640625" style="6" bestFit="1" customWidth="1"/>
    <col min="3857" max="4096" width="10.6640625" style="6"/>
    <col min="4097" max="4097" width="0" style="6" hidden="1" customWidth="1"/>
    <col min="4098" max="4098" width="2.109375" style="6" customWidth="1"/>
    <col min="4099" max="4100" width="0.88671875" style="6" customWidth="1"/>
    <col min="4101" max="4101" width="8.33203125" style="6" customWidth="1"/>
    <col min="4102" max="4102" width="111.44140625" style="6" customWidth="1"/>
    <col min="4103" max="4103" width="13" style="6" customWidth="1"/>
    <col min="4104" max="4104" width="16.33203125" style="6" customWidth="1"/>
    <col min="4105" max="4106" width="17.33203125" style="6" customWidth="1"/>
    <col min="4107" max="4108" width="0.88671875" style="6" customWidth="1"/>
    <col min="4109" max="4109" width="6.33203125" style="6" customWidth="1"/>
    <col min="4110" max="4110" width="14.44140625" style="6" bestFit="1" customWidth="1"/>
    <col min="4111" max="4111" width="10.6640625" style="6"/>
    <col min="4112" max="4112" width="13.6640625" style="6" bestFit="1" customWidth="1"/>
    <col min="4113" max="4352" width="10.6640625" style="6"/>
    <col min="4353" max="4353" width="0" style="6" hidden="1" customWidth="1"/>
    <col min="4354" max="4354" width="2.109375" style="6" customWidth="1"/>
    <col min="4355" max="4356" width="0.88671875" style="6" customWidth="1"/>
    <col min="4357" max="4357" width="8.33203125" style="6" customWidth="1"/>
    <col min="4358" max="4358" width="111.44140625" style="6" customWidth="1"/>
    <col min="4359" max="4359" width="13" style="6" customWidth="1"/>
    <col min="4360" max="4360" width="16.33203125" style="6" customWidth="1"/>
    <col min="4361" max="4362" width="17.33203125" style="6" customWidth="1"/>
    <col min="4363" max="4364" width="0.88671875" style="6" customWidth="1"/>
    <col min="4365" max="4365" width="6.33203125" style="6" customWidth="1"/>
    <col min="4366" max="4366" width="14.44140625" style="6" bestFit="1" customWidth="1"/>
    <col min="4367" max="4367" width="10.6640625" style="6"/>
    <col min="4368" max="4368" width="13.6640625" style="6" bestFit="1" customWidth="1"/>
    <col min="4369" max="4608" width="10.6640625" style="6"/>
    <col min="4609" max="4609" width="0" style="6" hidden="1" customWidth="1"/>
    <col min="4610" max="4610" width="2.109375" style="6" customWidth="1"/>
    <col min="4611" max="4612" width="0.88671875" style="6" customWidth="1"/>
    <col min="4613" max="4613" width="8.33203125" style="6" customWidth="1"/>
    <col min="4614" max="4614" width="111.44140625" style="6" customWidth="1"/>
    <col min="4615" max="4615" width="13" style="6" customWidth="1"/>
    <col min="4616" max="4616" width="16.33203125" style="6" customWidth="1"/>
    <col min="4617" max="4618" width="17.33203125" style="6" customWidth="1"/>
    <col min="4619" max="4620" width="0.88671875" style="6" customWidth="1"/>
    <col min="4621" max="4621" width="6.33203125" style="6" customWidth="1"/>
    <col min="4622" max="4622" width="14.44140625" style="6" bestFit="1" customWidth="1"/>
    <col min="4623" max="4623" width="10.6640625" style="6"/>
    <col min="4624" max="4624" width="13.6640625" style="6" bestFit="1" customWidth="1"/>
    <col min="4625" max="4864" width="10.6640625" style="6"/>
    <col min="4865" max="4865" width="0" style="6" hidden="1" customWidth="1"/>
    <col min="4866" max="4866" width="2.109375" style="6" customWidth="1"/>
    <col min="4867" max="4868" width="0.88671875" style="6" customWidth="1"/>
    <col min="4869" max="4869" width="8.33203125" style="6" customWidth="1"/>
    <col min="4870" max="4870" width="111.44140625" style="6" customWidth="1"/>
    <col min="4871" max="4871" width="13" style="6" customWidth="1"/>
    <col min="4872" max="4872" width="16.33203125" style="6" customWidth="1"/>
    <col min="4873" max="4874" width="17.33203125" style="6" customWidth="1"/>
    <col min="4875" max="4876" width="0.88671875" style="6" customWidth="1"/>
    <col min="4877" max="4877" width="6.33203125" style="6" customWidth="1"/>
    <col min="4878" max="4878" width="14.44140625" style="6" bestFit="1" customWidth="1"/>
    <col min="4879" max="4879" width="10.6640625" style="6"/>
    <col min="4880" max="4880" width="13.6640625" style="6" bestFit="1" customWidth="1"/>
    <col min="4881" max="5120" width="10.6640625" style="6"/>
    <col min="5121" max="5121" width="0" style="6" hidden="1" customWidth="1"/>
    <col min="5122" max="5122" width="2.109375" style="6" customWidth="1"/>
    <col min="5123" max="5124" width="0.88671875" style="6" customWidth="1"/>
    <col min="5125" max="5125" width="8.33203125" style="6" customWidth="1"/>
    <col min="5126" max="5126" width="111.44140625" style="6" customWidth="1"/>
    <col min="5127" max="5127" width="13" style="6" customWidth="1"/>
    <col min="5128" max="5128" width="16.33203125" style="6" customWidth="1"/>
    <col min="5129" max="5130" width="17.33203125" style="6" customWidth="1"/>
    <col min="5131" max="5132" width="0.88671875" style="6" customWidth="1"/>
    <col min="5133" max="5133" width="6.33203125" style="6" customWidth="1"/>
    <col min="5134" max="5134" width="14.44140625" style="6" bestFit="1" customWidth="1"/>
    <col min="5135" max="5135" width="10.6640625" style="6"/>
    <col min="5136" max="5136" width="13.6640625" style="6" bestFit="1" customWidth="1"/>
    <col min="5137" max="5376" width="10.6640625" style="6"/>
    <col min="5377" max="5377" width="0" style="6" hidden="1" customWidth="1"/>
    <col min="5378" max="5378" width="2.109375" style="6" customWidth="1"/>
    <col min="5379" max="5380" width="0.88671875" style="6" customWidth="1"/>
    <col min="5381" max="5381" width="8.33203125" style="6" customWidth="1"/>
    <col min="5382" max="5382" width="111.44140625" style="6" customWidth="1"/>
    <col min="5383" max="5383" width="13" style="6" customWidth="1"/>
    <col min="5384" max="5384" width="16.33203125" style="6" customWidth="1"/>
    <col min="5385" max="5386" width="17.33203125" style="6" customWidth="1"/>
    <col min="5387" max="5388" width="0.88671875" style="6" customWidth="1"/>
    <col min="5389" max="5389" width="6.33203125" style="6" customWidth="1"/>
    <col min="5390" max="5390" width="14.44140625" style="6" bestFit="1" customWidth="1"/>
    <col min="5391" max="5391" width="10.6640625" style="6"/>
    <col min="5392" max="5392" width="13.6640625" style="6" bestFit="1" customWidth="1"/>
    <col min="5393" max="5632" width="10.6640625" style="6"/>
    <col min="5633" max="5633" width="0" style="6" hidden="1" customWidth="1"/>
    <col min="5634" max="5634" width="2.109375" style="6" customWidth="1"/>
    <col min="5635" max="5636" width="0.88671875" style="6" customWidth="1"/>
    <col min="5637" max="5637" width="8.33203125" style="6" customWidth="1"/>
    <col min="5638" max="5638" width="111.44140625" style="6" customWidth="1"/>
    <col min="5639" max="5639" width="13" style="6" customWidth="1"/>
    <col min="5640" max="5640" width="16.33203125" style="6" customWidth="1"/>
    <col min="5641" max="5642" width="17.33203125" style="6" customWidth="1"/>
    <col min="5643" max="5644" width="0.88671875" style="6" customWidth="1"/>
    <col min="5645" max="5645" width="6.33203125" style="6" customWidth="1"/>
    <col min="5646" max="5646" width="14.44140625" style="6" bestFit="1" customWidth="1"/>
    <col min="5647" max="5647" width="10.6640625" style="6"/>
    <col min="5648" max="5648" width="13.6640625" style="6" bestFit="1" customWidth="1"/>
    <col min="5649" max="5888" width="10.6640625" style="6"/>
    <col min="5889" max="5889" width="0" style="6" hidden="1" customWidth="1"/>
    <col min="5890" max="5890" width="2.109375" style="6" customWidth="1"/>
    <col min="5891" max="5892" width="0.88671875" style="6" customWidth="1"/>
    <col min="5893" max="5893" width="8.33203125" style="6" customWidth="1"/>
    <col min="5894" max="5894" width="111.44140625" style="6" customWidth="1"/>
    <col min="5895" max="5895" width="13" style="6" customWidth="1"/>
    <col min="5896" max="5896" width="16.33203125" style="6" customWidth="1"/>
    <col min="5897" max="5898" width="17.33203125" style="6" customWidth="1"/>
    <col min="5899" max="5900" width="0.88671875" style="6" customWidth="1"/>
    <col min="5901" max="5901" width="6.33203125" style="6" customWidth="1"/>
    <col min="5902" max="5902" width="14.44140625" style="6" bestFit="1" customWidth="1"/>
    <col min="5903" max="5903" width="10.6640625" style="6"/>
    <col min="5904" max="5904" width="13.6640625" style="6" bestFit="1" customWidth="1"/>
    <col min="5905" max="6144" width="10.6640625" style="6"/>
    <col min="6145" max="6145" width="0" style="6" hidden="1" customWidth="1"/>
    <col min="6146" max="6146" width="2.109375" style="6" customWidth="1"/>
    <col min="6147" max="6148" width="0.88671875" style="6" customWidth="1"/>
    <col min="6149" max="6149" width="8.33203125" style="6" customWidth="1"/>
    <col min="6150" max="6150" width="111.44140625" style="6" customWidth="1"/>
    <col min="6151" max="6151" width="13" style="6" customWidth="1"/>
    <col min="6152" max="6152" width="16.33203125" style="6" customWidth="1"/>
    <col min="6153" max="6154" width="17.33203125" style="6" customWidth="1"/>
    <col min="6155" max="6156" width="0.88671875" style="6" customWidth="1"/>
    <col min="6157" max="6157" width="6.33203125" style="6" customWidth="1"/>
    <col min="6158" max="6158" width="14.44140625" style="6" bestFit="1" customWidth="1"/>
    <col min="6159" max="6159" width="10.6640625" style="6"/>
    <col min="6160" max="6160" width="13.6640625" style="6" bestFit="1" customWidth="1"/>
    <col min="6161" max="6400" width="10.6640625" style="6"/>
    <col min="6401" max="6401" width="0" style="6" hidden="1" customWidth="1"/>
    <col min="6402" max="6402" width="2.109375" style="6" customWidth="1"/>
    <col min="6403" max="6404" width="0.88671875" style="6" customWidth="1"/>
    <col min="6405" max="6405" width="8.33203125" style="6" customWidth="1"/>
    <col min="6406" max="6406" width="111.44140625" style="6" customWidth="1"/>
    <col min="6407" max="6407" width="13" style="6" customWidth="1"/>
    <col min="6408" max="6408" width="16.33203125" style="6" customWidth="1"/>
    <col min="6409" max="6410" width="17.33203125" style="6" customWidth="1"/>
    <col min="6411" max="6412" width="0.88671875" style="6" customWidth="1"/>
    <col min="6413" max="6413" width="6.33203125" style="6" customWidth="1"/>
    <col min="6414" max="6414" width="14.44140625" style="6" bestFit="1" customWidth="1"/>
    <col min="6415" max="6415" width="10.6640625" style="6"/>
    <col min="6416" max="6416" width="13.6640625" style="6" bestFit="1" customWidth="1"/>
    <col min="6417" max="6656" width="10.6640625" style="6"/>
    <col min="6657" max="6657" width="0" style="6" hidden="1" customWidth="1"/>
    <col min="6658" max="6658" width="2.109375" style="6" customWidth="1"/>
    <col min="6659" max="6660" width="0.88671875" style="6" customWidth="1"/>
    <col min="6661" max="6661" width="8.33203125" style="6" customWidth="1"/>
    <col min="6662" max="6662" width="111.44140625" style="6" customWidth="1"/>
    <col min="6663" max="6663" width="13" style="6" customWidth="1"/>
    <col min="6664" max="6664" width="16.33203125" style="6" customWidth="1"/>
    <col min="6665" max="6666" width="17.33203125" style="6" customWidth="1"/>
    <col min="6667" max="6668" width="0.88671875" style="6" customWidth="1"/>
    <col min="6669" max="6669" width="6.33203125" style="6" customWidth="1"/>
    <col min="6670" max="6670" width="14.44140625" style="6" bestFit="1" customWidth="1"/>
    <col min="6671" max="6671" width="10.6640625" style="6"/>
    <col min="6672" max="6672" width="13.6640625" style="6" bestFit="1" customWidth="1"/>
    <col min="6673" max="6912" width="10.6640625" style="6"/>
    <col min="6913" max="6913" width="0" style="6" hidden="1" customWidth="1"/>
    <col min="6914" max="6914" width="2.109375" style="6" customWidth="1"/>
    <col min="6915" max="6916" width="0.88671875" style="6" customWidth="1"/>
    <col min="6917" max="6917" width="8.33203125" style="6" customWidth="1"/>
    <col min="6918" max="6918" width="111.44140625" style="6" customWidth="1"/>
    <col min="6919" max="6919" width="13" style="6" customWidth="1"/>
    <col min="6920" max="6920" width="16.33203125" style="6" customWidth="1"/>
    <col min="6921" max="6922" width="17.33203125" style="6" customWidth="1"/>
    <col min="6923" max="6924" width="0.88671875" style="6" customWidth="1"/>
    <col min="6925" max="6925" width="6.33203125" style="6" customWidth="1"/>
    <col min="6926" max="6926" width="14.44140625" style="6" bestFit="1" customWidth="1"/>
    <col min="6927" max="6927" width="10.6640625" style="6"/>
    <col min="6928" max="6928" width="13.6640625" style="6" bestFit="1" customWidth="1"/>
    <col min="6929" max="7168" width="10.6640625" style="6"/>
    <col min="7169" max="7169" width="0" style="6" hidden="1" customWidth="1"/>
    <col min="7170" max="7170" width="2.109375" style="6" customWidth="1"/>
    <col min="7171" max="7172" width="0.88671875" style="6" customWidth="1"/>
    <col min="7173" max="7173" width="8.33203125" style="6" customWidth="1"/>
    <col min="7174" max="7174" width="111.44140625" style="6" customWidth="1"/>
    <col min="7175" max="7175" width="13" style="6" customWidth="1"/>
    <col min="7176" max="7176" width="16.33203125" style="6" customWidth="1"/>
    <col min="7177" max="7178" width="17.33203125" style="6" customWidth="1"/>
    <col min="7179" max="7180" width="0.88671875" style="6" customWidth="1"/>
    <col min="7181" max="7181" width="6.33203125" style="6" customWidth="1"/>
    <col min="7182" max="7182" width="14.44140625" style="6" bestFit="1" customWidth="1"/>
    <col min="7183" max="7183" width="10.6640625" style="6"/>
    <col min="7184" max="7184" width="13.6640625" style="6" bestFit="1" customWidth="1"/>
    <col min="7185" max="7424" width="10.6640625" style="6"/>
    <col min="7425" max="7425" width="0" style="6" hidden="1" customWidth="1"/>
    <col min="7426" max="7426" width="2.109375" style="6" customWidth="1"/>
    <col min="7427" max="7428" width="0.88671875" style="6" customWidth="1"/>
    <col min="7429" max="7429" width="8.33203125" style="6" customWidth="1"/>
    <col min="7430" max="7430" width="111.44140625" style="6" customWidth="1"/>
    <col min="7431" max="7431" width="13" style="6" customWidth="1"/>
    <col min="7432" max="7432" width="16.33203125" style="6" customWidth="1"/>
    <col min="7433" max="7434" width="17.33203125" style="6" customWidth="1"/>
    <col min="7435" max="7436" width="0.88671875" style="6" customWidth="1"/>
    <col min="7437" max="7437" width="6.33203125" style="6" customWidth="1"/>
    <col min="7438" max="7438" width="14.44140625" style="6" bestFit="1" customWidth="1"/>
    <col min="7439" max="7439" width="10.6640625" style="6"/>
    <col min="7440" max="7440" width="13.6640625" style="6" bestFit="1" customWidth="1"/>
    <col min="7441" max="7680" width="10.6640625" style="6"/>
    <col min="7681" max="7681" width="0" style="6" hidden="1" customWidth="1"/>
    <col min="7682" max="7682" width="2.109375" style="6" customWidth="1"/>
    <col min="7683" max="7684" width="0.88671875" style="6" customWidth="1"/>
    <col min="7685" max="7685" width="8.33203125" style="6" customWidth="1"/>
    <col min="7686" max="7686" width="111.44140625" style="6" customWidth="1"/>
    <col min="7687" max="7687" width="13" style="6" customWidth="1"/>
    <col min="7688" max="7688" width="16.33203125" style="6" customWidth="1"/>
    <col min="7689" max="7690" width="17.33203125" style="6" customWidth="1"/>
    <col min="7691" max="7692" width="0.88671875" style="6" customWidth="1"/>
    <col min="7693" max="7693" width="6.33203125" style="6" customWidth="1"/>
    <col min="7694" max="7694" width="14.44140625" style="6" bestFit="1" customWidth="1"/>
    <col min="7695" max="7695" width="10.6640625" style="6"/>
    <col min="7696" max="7696" width="13.6640625" style="6" bestFit="1" customWidth="1"/>
    <col min="7697" max="7936" width="10.6640625" style="6"/>
    <col min="7937" max="7937" width="0" style="6" hidden="1" customWidth="1"/>
    <col min="7938" max="7938" width="2.109375" style="6" customWidth="1"/>
    <col min="7939" max="7940" width="0.88671875" style="6" customWidth="1"/>
    <col min="7941" max="7941" width="8.33203125" style="6" customWidth="1"/>
    <col min="7942" max="7942" width="111.44140625" style="6" customWidth="1"/>
    <col min="7943" max="7943" width="13" style="6" customWidth="1"/>
    <col min="7944" max="7944" width="16.33203125" style="6" customWidth="1"/>
    <col min="7945" max="7946" width="17.33203125" style="6" customWidth="1"/>
    <col min="7947" max="7948" width="0.88671875" style="6" customWidth="1"/>
    <col min="7949" max="7949" width="6.33203125" style="6" customWidth="1"/>
    <col min="7950" max="7950" width="14.44140625" style="6" bestFit="1" customWidth="1"/>
    <col min="7951" max="7951" width="10.6640625" style="6"/>
    <col min="7952" max="7952" width="13.6640625" style="6" bestFit="1" customWidth="1"/>
    <col min="7953" max="8192" width="10.6640625" style="6"/>
    <col min="8193" max="8193" width="0" style="6" hidden="1" customWidth="1"/>
    <col min="8194" max="8194" width="2.109375" style="6" customWidth="1"/>
    <col min="8195" max="8196" width="0.88671875" style="6" customWidth="1"/>
    <col min="8197" max="8197" width="8.33203125" style="6" customWidth="1"/>
    <col min="8198" max="8198" width="111.44140625" style="6" customWidth="1"/>
    <col min="8199" max="8199" width="13" style="6" customWidth="1"/>
    <col min="8200" max="8200" width="16.33203125" style="6" customWidth="1"/>
    <col min="8201" max="8202" width="17.33203125" style="6" customWidth="1"/>
    <col min="8203" max="8204" width="0.88671875" style="6" customWidth="1"/>
    <col min="8205" max="8205" width="6.33203125" style="6" customWidth="1"/>
    <col min="8206" max="8206" width="14.44140625" style="6" bestFit="1" customWidth="1"/>
    <col min="8207" max="8207" width="10.6640625" style="6"/>
    <col min="8208" max="8208" width="13.6640625" style="6" bestFit="1" customWidth="1"/>
    <col min="8209" max="8448" width="10.6640625" style="6"/>
    <col min="8449" max="8449" width="0" style="6" hidden="1" customWidth="1"/>
    <col min="8450" max="8450" width="2.109375" style="6" customWidth="1"/>
    <col min="8451" max="8452" width="0.88671875" style="6" customWidth="1"/>
    <col min="8453" max="8453" width="8.33203125" style="6" customWidth="1"/>
    <col min="8454" max="8454" width="111.44140625" style="6" customWidth="1"/>
    <col min="8455" max="8455" width="13" style="6" customWidth="1"/>
    <col min="8456" max="8456" width="16.33203125" style="6" customWidth="1"/>
    <col min="8457" max="8458" width="17.33203125" style="6" customWidth="1"/>
    <col min="8459" max="8460" width="0.88671875" style="6" customWidth="1"/>
    <col min="8461" max="8461" width="6.33203125" style="6" customWidth="1"/>
    <col min="8462" max="8462" width="14.44140625" style="6" bestFit="1" customWidth="1"/>
    <col min="8463" max="8463" width="10.6640625" style="6"/>
    <col min="8464" max="8464" width="13.6640625" style="6" bestFit="1" customWidth="1"/>
    <col min="8465" max="8704" width="10.6640625" style="6"/>
    <col min="8705" max="8705" width="0" style="6" hidden="1" customWidth="1"/>
    <col min="8706" max="8706" width="2.109375" style="6" customWidth="1"/>
    <col min="8707" max="8708" width="0.88671875" style="6" customWidth="1"/>
    <col min="8709" max="8709" width="8.33203125" style="6" customWidth="1"/>
    <col min="8710" max="8710" width="111.44140625" style="6" customWidth="1"/>
    <col min="8711" max="8711" width="13" style="6" customWidth="1"/>
    <col min="8712" max="8712" width="16.33203125" style="6" customWidth="1"/>
    <col min="8713" max="8714" width="17.33203125" style="6" customWidth="1"/>
    <col min="8715" max="8716" width="0.88671875" style="6" customWidth="1"/>
    <col min="8717" max="8717" width="6.33203125" style="6" customWidth="1"/>
    <col min="8718" max="8718" width="14.44140625" style="6" bestFit="1" customWidth="1"/>
    <col min="8719" max="8719" width="10.6640625" style="6"/>
    <col min="8720" max="8720" width="13.6640625" style="6" bestFit="1" customWidth="1"/>
    <col min="8721" max="8960" width="10.6640625" style="6"/>
    <col min="8961" max="8961" width="0" style="6" hidden="1" customWidth="1"/>
    <col min="8962" max="8962" width="2.109375" style="6" customWidth="1"/>
    <col min="8963" max="8964" width="0.88671875" style="6" customWidth="1"/>
    <col min="8965" max="8965" width="8.33203125" style="6" customWidth="1"/>
    <col min="8966" max="8966" width="111.44140625" style="6" customWidth="1"/>
    <col min="8967" max="8967" width="13" style="6" customWidth="1"/>
    <col min="8968" max="8968" width="16.33203125" style="6" customWidth="1"/>
    <col min="8969" max="8970" width="17.33203125" style="6" customWidth="1"/>
    <col min="8971" max="8972" width="0.88671875" style="6" customWidth="1"/>
    <col min="8973" max="8973" width="6.33203125" style="6" customWidth="1"/>
    <col min="8974" max="8974" width="14.44140625" style="6" bestFit="1" customWidth="1"/>
    <col min="8975" max="8975" width="10.6640625" style="6"/>
    <col min="8976" max="8976" width="13.6640625" style="6" bestFit="1" customWidth="1"/>
    <col min="8977" max="9216" width="10.6640625" style="6"/>
    <col min="9217" max="9217" width="0" style="6" hidden="1" customWidth="1"/>
    <col min="9218" max="9218" width="2.109375" style="6" customWidth="1"/>
    <col min="9219" max="9220" width="0.88671875" style="6" customWidth="1"/>
    <col min="9221" max="9221" width="8.33203125" style="6" customWidth="1"/>
    <col min="9222" max="9222" width="111.44140625" style="6" customWidth="1"/>
    <col min="9223" max="9223" width="13" style="6" customWidth="1"/>
    <col min="9224" max="9224" width="16.33203125" style="6" customWidth="1"/>
    <col min="9225" max="9226" width="17.33203125" style="6" customWidth="1"/>
    <col min="9227" max="9228" width="0.88671875" style="6" customWidth="1"/>
    <col min="9229" max="9229" width="6.33203125" style="6" customWidth="1"/>
    <col min="9230" max="9230" width="14.44140625" style="6" bestFit="1" customWidth="1"/>
    <col min="9231" max="9231" width="10.6640625" style="6"/>
    <col min="9232" max="9232" width="13.6640625" style="6" bestFit="1" customWidth="1"/>
    <col min="9233" max="9472" width="10.6640625" style="6"/>
    <col min="9473" max="9473" width="0" style="6" hidden="1" customWidth="1"/>
    <col min="9474" max="9474" width="2.109375" style="6" customWidth="1"/>
    <col min="9475" max="9476" width="0.88671875" style="6" customWidth="1"/>
    <col min="9477" max="9477" width="8.33203125" style="6" customWidth="1"/>
    <col min="9478" max="9478" width="111.44140625" style="6" customWidth="1"/>
    <col min="9479" max="9479" width="13" style="6" customWidth="1"/>
    <col min="9480" max="9480" width="16.33203125" style="6" customWidth="1"/>
    <col min="9481" max="9482" width="17.33203125" style="6" customWidth="1"/>
    <col min="9483" max="9484" width="0.88671875" style="6" customWidth="1"/>
    <col min="9485" max="9485" width="6.33203125" style="6" customWidth="1"/>
    <col min="9486" max="9486" width="14.44140625" style="6" bestFit="1" customWidth="1"/>
    <col min="9487" max="9487" width="10.6640625" style="6"/>
    <col min="9488" max="9488" width="13.6640625" style="6" bestFit="1" customWidth="1"/>
    <col min="9489" max="9728" width="10.6640625" style="6"/>
    <col min="9729" max="9729" width="0" style="6" hidden="1" customWidth="1"/>
    <col min="9730" max="9730" width="2.109375" style="6" customWidth="1"/>
    <col min="9731" max="9732" width="0.88671875" style="6" customWidth="1"/>
    <col min="9733" max="9733" width="8.33203125" style="6" customWidth="1"/>
    <col min="9734" max="9734" width="111.44140625" style="6" customWidth="1"/>
    <col min="9735" max="9735" width="13" style="6" customWidth="1"/>
    <col min="9736" max="9736" width="16.33203125" style="6" customWidth="1"/>
    <col min="9737" max="9738" width="17.33203125" style="6" customWidth="1"/>
    <col min="9739" max="9740" width="0.88671875" style="6" customWidth="1"/>
    <col min="9741" max="9741" width="6.33203125" style="6" customWidth="1"/>
    <col min="9742" max="9742" width="14.44140625" style="6" bestFit="1" customWidth="1"/>
    <col min="9743" max="9743" width="10.6640625" style="6"/>
    <col min="9744" max="9744" width="13.6640625" style="6" bestFit="1" customWidth="1"/>
    <col min="9745" max="9984" width="10.6640625" style="6"/>
    <col min="9985" max="9985" width="0" style="6" hidden="1" customWidth="1"/>
    <col min="9986" max="9986" width="2.109375" style="6" customWidth="1"/>
    <col min="9987" max="9988" width="0.88671875" style="6" customWidth="1"/>
    <col min="9989" max="9989" width="8.33203125" style="6" customWidth="1"/>
    <col min="9990" max="9990" width="111.44140625" style="6" customWidth="1"/>
    <col min="9991" max="9991" width="13" style="6" customWidth="1"/>
    <col min="9992" max="9992" width="16.33203125" style="6" customWidth="1"/>
    <col min="9993" max="9994" width="17.33203125" style="6" customWidth="1"/>
    <col min="9995" max="9996" width="0.88671875" style="6" customWidth="1"/>
    <col min="9997" max="9997" width="6.33203125" style="6" customWidth="1"/>
    <col min="9998" max="9998" width="14.44140625" style="6" bestFit="1" customWidth="1"/>
    <col min="9999" max="9999" width="10.6640625" style="6"/>
    <col min="10000" max="10000" width="13.6640625" style="6" bestFit="1" customWidth="1"/>
    <col min="10001" max="10240" width="10.6640625" style="6"/>
    <col min="10241" max="10241" width="0" style="6" hidden="1" customWidth="1"/>
    <col min="10242" max="10242" width="2.109375" style="6" customWidth="1"/>
    <col min="10243" max="10244" width="0.88671875" style="6" customWidth="1"/>
    <col min="10245" max="10245" width="8.33203125" style="6" customWidth="1"/>
    <col min="10246" max="10246" width="111.44140625" style="6" customWidth="1"/>
    <col min="10247" max="10247" width="13" style="6" customWidth="1"/>
    <col min="10248" max="10248" width="16.33203125" style="6" customWidth="1"/>
    <col min="10249" max="10250" width="17.33203125" style="6" customWidth="1"/>
    <col min="10251" max="10252" width="0.88671875" style="6" customWidth="1"/>
    <col min="10253" max="10253" width="6.33203125" style="6" customWidth="1"/>
    <col min="10254" max="10254" width="14.44140625" style="6" bestFit="1" customWidth="1"/>
    <col min="10255" max="10255" width="10.6640625" style="6"/>
    <col min="10256" max="10256" width="13.6640625" style="6" bestFit="1" customWidth="1"/>
    <col min="10257" max="10496" width="10.6640625" style="6"/>
    <col min="10497" max="10497" width="0" style="6" hidden="1" customWidth="1"/>
    <col min="10498" max="10498" width="2.109375" style="6" customWidth="1"/>
    <col min="10499" max="10500" width="0.88671875" style="6" customWidth="1"/>
    <col min="10501" max="10501" width="8.33203125" style="6" customWidth="1"/>
    <col min="10502" max="10502" width="111.44140625" style="6" customWidth="1"/>
    <col min="10503" max="10503" width="13" style="6" customWidth="1"/>
    <col min="10504" max="10504" width="16.33203125" style="6" customWidth="1"/>
    <col min="10505" max="10506" width="17.33203125" style="6" customWidth="1"/>
    <col min="10507" max="10508" width="0.88671875" style="6" customWidth="1"/>
    <col min="10509" max="10509" width="6.33203125" style="6" customWidth="1"/>
    <col min="10510" max="10510" width="14.44140625" style="6" bestFit="1" customWidth="1"/>
    <col min="10511" max="10511" width="10.6640625" style="6"/>
    <col min="10512" max="10512" width="13.6640625" style="6" bestFit="1" customWidth="1"/>
    <col min="10513" max="10752" width="10.6640625" style="6"/>
    <col min="10753" max="10753" width="0" style="6" hidden="1" customWidth="1"/>
    <col min="10754" max="10754" width="2.109375" style="6" customWidth="1"/>
    <col min="10755" max="10756" width="0.88671875" style="6" customWidth="1"/>
    <col min="10757" max="10757" width="8.33203125" style="6" customWidth="1"/>
    <col min="10758" max="10758" width="111.44140625" style="6" customWidth="1"/>
    <col min="10759" max="10759" width="13" style="6" customWidth="1"/>
    <col min="10760" max="10760" width="16.33203125" style="6" customWidth="1"/>
    <col min="10761" max="10762" width="17.33203125" style="6" customWidth="1"/>
    <col min="10763" max="10764" width="0.88671875" style="6" customWidth="1"/>
    <col min="10765" max="10765" width="6.33203125" style="6" customWidth="1"/>
    <col min="10766" max="10766" width="14.44140625" style="6" bestFit="1" customWidth="1"/>
    <col min="10767" max="10767" width="10.6640625" style="6"/>
    <col min="10768" max="10768" width="13.6640625" style="6" bestFit="1" customWidth="1"/>
    <col min="10769" max="11008" width="10.6640625" style="6"/>
    <col min="11009" max="11009" width="0" style="6" hidden="1" customWidth="1"/>
    <col min="11010" max="11010" width="2.109375" style="6" customWidth="1"/>
    <col min="11011" max="11012" width="0.88671875" style="6" customWidth="1"/>
    <col min="11013" max="11013" width="8.33203125" style="6" customWidth="1"/>
    <col min="11014" max="11014" width="111.44140625" style="6" customWidth="1"/>
    <col min="11015" max="11015" width="13" style="6" customWidth="1"/>
    <col min="11016" max="11016" width="16.33203125" style="6" customWidth="1"/>
    <col min="11017" max="11018" width="17.33203125" style="6" customWidth="1"/>
    <col min="11019" max="11020" width="0.88671875" style="6" customWidth="1"/>
    <col min="11021" max="11021" width="6.33203125" style="6" customWidth="1"/>
    <col min="11022" max="11022" width="14.44140625" style="6" bestFit="1" customWidth="1"/>
    <col min="11023" max="11023" width="10.6640625" style="6"/>
    <col min="11024" max="11024" width="13.6640625" style="6" bestFit="1" customWidth="1"/>
    <col min="11025" max="11264" width="10.6640625" style="6"/>
    <col min="11265" max="11265" width="0" style="6" hidden="1" customWidth="1"/>
    <col min="11266" max="11266" width="2.109375" style="6" customWidth="1"/>
    <col min="11267" max="11268" width="0.88671875" style="6" customWidth="1"/>
    <col min="11269" max="11269" width="8.33203125" style="6" customWidth="1"/>
    <col min="11270" max="11270" width="111.44140625" style="6" customWidth="1"/>
    <col min="11271" max="11271" width="13" style="6" customWidth="1"/>
    <col min="11272" max="11272" width="16.33203125" style="6" customWidth="1"/>
    <col min="11273" max="11274" width="17.33203125" style="6" customWidth="1"/>
    <col min="11275" max="11276" width="0.88671875" style="6" customWidth="1"/>
    <col min="11277" max="11277" width="6.33203125" style="6" customWidth="1"/>
    <col min="11278" max="11278" width="14.44140625" style="6" bestFit="1" customWidth="1"/>
    <col min="11279" max="11279" width="10.6640625" style="6"/>
    <col min="11280" max="11280" width="13.6640625" style="6" bestFit="1" customWidth="1"/>
    <col min="11281" max="11520" width="10.6640625" style="6"/>
    <col min="11521" max="11521" width="0" style="6" hidden="1" customWidth="1"/>
    <col min="11522" max="11522" width="2.109375" style="6" customWidth="1"/>
    <col min="11523" max="11524" width="0.88671875" style="6" customWidth="1"/>
    <col min="11525" max="11525" width="8.33203125" style="6" customWidth="1"/>
    <col min="11526" max="11526" width="111.44140625" style="6" customWidth="1"/>
    <col min="11527" max="11527" width="13" style="6" customWidth="1"/>
    <col min="11528" max="11528" width="16.33203125" style="6" customWidth="1"/>
    <col min="11529" max="11530" width="17.33203125" style="6" customWidth="1"/>
    <col min="11531" max="11532" width="0.88671875" style="6" customWidth="1"/>
    <col min="11533" max="11533" width="6.33203125" style="6" customWidth="1"/>
    <col min="11534" max="11534" width="14.44140625" style="6" bestFit="1" customWidth="1"/>
    <col min="11535" max="11535" width="10.6640625" style="6"/>
    <col min="11536" max="11536" width="13.6640625" style="6" bestFit="1" customWidth="1"/>
    <col min="11537" max="11776" width="10.6640625" style="6"/>
    <col min="11777" max="11777" width="0" style="6" hidden="1" customWidth="1"/>
    <col min="11778" max="11778" width="2.109375" style="6" customWidth="1"/>
    <col min="11779" max="11780" width="0.88671875" style="6" customWidth="1"/>
    <col min="11781" max="11781" width="8.33203125" style="6" customWidth="1"/>
    <col min="11782" max="11782" width="111.44140625" style="6" customWidth="1"/>
    <col min="11783" max="11783" width="13" style="6" customWidth="1"/>
    <col min="11784" max="11784" width="16.33203125" style="6" customWidth="1"/>
    <col min="11785" max="11786" width="17.33203125" style="6" customWidth="1"/>
    <col min="11787" max="11788" width="0.88671875" style="6" customWidth="1"/>
    <col min="11789" max="11789" width="6.33203125" style="6" customWidth="1"/>
    <col min="11790" max="11790" width="14.44140625" style="6" bestFit="1" customWidth="1"/>
    <col min="11791" max="11791" width="10.6640625" style="6"/>
    <col min="11792" max="11792" width="13.6640625" style="6" bestFit="1" customWidth="1"/>
    <col min="11793" max="12032" width="10.6640625" style="6"/>
    <col min="12033" max="12033" width="0" style="6" hidden="1" customWidth="1"/>
    <col min="12034" max="12034" width="2.109375" style="6" customWidth="1"/>
    <col min="12035" max="12036" width="0.88671875" style="6" customWidth="1"/>
    <col min="12037" max="12037" width="8.33203125" style="6" customWidth="1"/>
    <col min="12038" max="12038" width="111.44140625" style="6" customWidth="1"/>
    <col min="12039" max="12039" width="13" style="6" customWidth="1"/>
    <col min="12040" max="12040" width="16.33203125" style="6" customWidth="1"/>
    <col min="12041" max="12042" width="17.33203125" style="6" customWidth="1"/>
    <col min="12043" max="12044" width="0.88671875" style="6" customWidth="1"/>
    <col min="12045" max="12045" width="6.33203125" style="6" customWidth="1"/>
    <col min="12046" max="12046" width="14.44140625" style="6" bestFit="1" customWidth="1"/>
    <col min="12047" max="12047" width="10.6640625" style="6"/>
    <col min="12048" max="12048" width="13.6640625" style="6" bestFit="1" customWidth="1"/>
    <col min="12049" max="12288" width="10.6640625" style="6"/>
    <col min="12289" max="12289" width="0" style="6" hidden="1" customWidth="1"/>
    <col min="12290" max="12290" width="2.109375" style="6" customWidth="1"/>
    <col min="12291" max="12292" width="0.88671875" style="6" customWidth="1"/>
    <col min="12293" max="12293" width="8.33203125" style="6" customWidth="1"/>
    <col min="12294" max="12294" width="111.44140625" style="6" customWidth="1"/>
    <col min="12295" max="12295" width="13" style="6" customWidth="1"/>
    <col min="12296" max="12296" width="16.33203125" style="6" customWidth="1"/>
    <col min="12297" max="12298" width="17.33203125" style="6" customWidth="1"/>
    <col min="12299" max="12300" width="0.88671875" style="6" customWidth="1"/>
    <col min="12301" max="12301" width="6.33203125" style="6" customWidth="1"/>
    <col min="12302" max="12302" width="14.44140625" style="6" bestFit="1" customWidth="1"/>
    <col min="12303" max="12303" width="10.6640625" style="6"/>
    <col min="12304" max="12304" width="13.6640625" style="6" bestFit="1" customWidth="1"/>
    <col min="12305" max="12544" width="10.6640625" style="6"/>
    <col min="12545" max="12545" width="0" style="6" hidden="1" customWidth="1"/>
    <col min="12546" max="12546" width="2.109375" style="6" customWidth="1"/>
    <col min="12547" max="12548" width="0.88671875" style="6" customWidth="1"/>
    <col min="12549" max="12549" width="8.33203125" style="6" customWidth="1"/>
    <col min="12550" max="12550" width="111.44140625" style="6" customWidth="1"/>
    <col min="12551" max="12551" width="13" style="6" customWidth="1"/>
    <col min="12552" max="12552" width="16.33203125" style="6" customWidth="1"/>
    <col min="12553" max="12554" width="17.33203125" style="6" customWidth="1"/>
    <col min="12555" max="12556" width="0.88671875" style="6" customWidth="1"/>
    <col min="12557" max="12557" width="6.33203125" style="6" customWidth="1"/>
    <col min="12558" max="12558" width="14.44140625" style="6" bestFit="1" customWidth="1"/>
    <col min="12559" max="12559" width="10.6640625" style="6"/>
    <col min="12560" max="12560" width="13.6640625" style="6" bestFit="1" customWidth="1"/>
    <col min="12561" max="12800" width="10.6640625" style="6"/>
    <col min="12801" max="12801" width="0" style="6" hidden="1" customWidth="1"/>
    <col min="12802" max="12802" width="2.109375" style="6" customWidth="1"/>
    <col min="12803" max="12804" width="0.88671875" style="6" customWidth="1"/>
    <col min="12805" max="12805" width="8.33203125" style="6" customWidth="1"/>
    <col min="12806" max="12806" width="111.44140625" style="6" customWidth="1"/>
    <col min="12807" max="12807" width="13" style="6" customWidth="1"/>
    <col min="12808" max="12808" width="16.33203125" style="6" customWidth="1"/>
    <col min="12809" max="12810" width="17.33203125" style="6" customWidth="1"/>
    <col min="12811" max="12812" width="0.88671875" style="6" customWidth="1"/>
    <col min="12813" max="12813" width="6.33203125" style="6" customWidth="1"/>
    <col min="12814" max="12814" width="14.44140625" style="6" bestFit="1" customWidth="1"/>
    <col min="12815" max="12815" width="10.6640625" style="6"/>
    <col min="12816" max="12816" width="13.6640625" style="6" bestFit="1" customWidth="1"/>
    <col min="12817" max="13056" width="10.6640625" style="6"/>
    <col min="13057" max="13057" width="0" style="6" hidden="1" customWidth="1"/>
    <col min="13058" max="13058" width="2.109375" style="6" customWidth="1"/>
    <col min="13059" max="13060" width="0.88671875" style="6" customWidth="1"/>
    <col min="13061" max="13061" width="8.33203125" style="6" customWidth="1"/>
    <col min="13062" max="13062" width="111.44140625" style="6" customWidth="1"/>
    <col min="13063" max="13063" width="13" style="6" customWidth="1"/>
    <col min="13064" max="13064" width="16.33203125" style="6" customWidth="1"/>
    <col min="13065" max="13066" width="17.33203125" style="6" customWidth="1"/>
    <col min="13067" max="13068" width="0.88671875" style="6" customWidth="1"/>
    <col min="13069" max="13069" width="6.33203125" style="6" customWidth="1"/>
    <col min="13070" max="13070" width="14.44140625" style="6" bestFit="1" customWidth="1"/>
    <col min="13071" max="13071" width="10.6640625" style="6"/>
    <col min="13072" max="13072" width="13.6640625" style="6" bestFit="1" customWidth="1"/>
    <col min="13073" max="13312" width="10.6640625" style="6"/>
    <col min="13313" max="13313" width="0" style="6" hidden="1" customWidth="1"/>
    <col min="13314" max="13314" width="2.109375" style="6" customWidth="1"/>
    <col min="13315" max="13316" width="0.88671875" style="6" customWidth="1"/>
    <col min="13317" max="13317" width="8.33203125" style="6" customWidth="1"/>
    <col min="13318" max="13318" width="111.44140625" style="6" customWidth="1"/>
    <col min="13319" max="13319" width="13" style="6" customWidth="1"/>
    <col min="13320" max="13320" width="16.33203125" style="6" customWidth="1"/>
    <col min="13321" max="13322" width="17.33203125" style="6" customWidth="1"/>
    <col min="13323" max="13324" width="0.88671875" style="6" customWidth="1"/>
    <col min="13325" max="13325" width="6.33203125" style="6" customWidth="1"/>
    <col min="13326" max="13326" width="14.44140625" style="6" bestFit="1" customWidth="1"/>
    <col min="13327" max="13327" width="10.6640625" style="6"/>
    <col min="13328" max="13328" width="13.6640625" style="6" bestFit="1" customWidth="1"/>
    <col min="13329" max="13568" width="10.6640625" style="6"/>
    <col min="13569" max="13569" width="0" style="6" hidden="1" customWidth="1"/>
    <col min="13570" max="13570" width="2.109375" style="6" customWidth="1"/>
    <col min="13571" max="13572" width="0.88671875" style="6" customWidth="1"/>
    <col min="13573" max="13573" width="8.33203125" style="6" customWidth="1"/>
    <col min="13574" max="13574" width="111.44140625" style="6" customWidth="1"/>
    <col min="13575" max="13575" width="13" style="6" customWidth="1"/>
    <col min="13576" max="13576" width="16.33203125" style="6" customWidth="1"/>
    <col min="13577" max="13578" width="17.33203125" style="6" customWidth="1"/>
    <col min="13579" max="13580" width="0.88671875" style="6" customWidth="1"/>
    <col min="13581" max="13581" width="6.33203125" style="6" customWidth="1"/>
    <col min="13582" max="13582" width="14.44140625" style="6" bestFit="1" customWidth="1"/>
    <col min="13583" max="13583" width="10.6640625" style="6"/>
    <col min="13584" max="13584" width="13.6640625" style="6" bestFit="1" customWidth="1"/>
    <col min="13585" max="13824" width="10.6640625" style="6"/>
    <col min="13825" max="13825" width="0" style="6" hidden="1" customWidth="1"/>
    <col min="13826" max="13826" width="2.109375" style="6" customWidth="1"/>
    <col min="13827" max="13828" width="0.88671875" style="6" customWidth="1"/>
    <col min="13829" max="13829" width="8.33203125" style="6" customWidth="1"/>
    <col min="13830" max="13830" width="111.44140625" style="6" customWidth="1"/>
    <col min="13831" max="13831" width="13" style="6" customWidth="1"/>
    <col min="13832" max="13832" width="16.33203125" style="6" customWidth="1"/>
    <col min="13833" max="13834" width="17.33203125" style="6" customWidth="1"/>
    <col min="13835" max="13836" width="0.88671875" style="6" customWidth="1"/>
    <col min="13837" max="13837" width="6.33203125" style="6" customWidth="1"/>
    <col min="13838" max="13838" width="14.44140625" style="6" bestFit="1" customWidth="1"/>
    <col min="13839" max="13839" width="10.6640625" style="6"/>
    <col min="13840" max="13840" width="13.6640625" style="6" bestFit="1" customWidth="1"/>
    <col min="13841" max="14080" width="10.6640625" style="6"/>
    <col min="14081" max="14081" width="0" style="6" hidden="1" customWidth="1"/>
    <col min="14082" max="14082" width="2.109375" style="6" customWidth="1"/>
    <col min="14083" max="14084" width="0.88671875" style="6" customWidth="1"/>
    <col min="14085" max="14085" width="8.33203125" style="6" customWidth="1"/>
    <col min="14086" max="14086" width="111.44140625" style="6" customWidth="1"/>
    <col min="14087" max="14087" width="13" style="6" customWidth="1"/>
    <col min="14088" max="14088" width="16.33203125" style="6" customWidth="1"/>
    <col min="14089" max="14090" width="17.33203125" style="6" customWidth="1"/>
    <col min="14091" max="14092" width="0.88671875" style="6" customWidth="1"/>
    <col min="14093" max="14093" width="6.33203125" style="6" customWidth="1"/>
    <col min="14094" max="14094" width="14.44140625" style="6" bestFit="1" customWidth="1"/>
    <col min="14095" max="14095" width="10.6640625" style="6"/>
    <col min="14096" max="14096" width="13.6640625" style="6" bestFit="1" customWidth="1"/>
    <col min="14097" max="14336" width="10.6640625" style="6"/>
    <col min="14337" max="14337" width="0" style="6" hidden="1" customWidth="1"/>
    <col min="14338" max="14338" width="2.109375" style="6" customWidth="1"/>
    <col min="14339" max="14340" width="0.88671875" style="6" customWidth="1"/>
    <col min="14341" max="14341" width="8.33203125" style="6" customWidth="1"/>
    <col min="14342" max="14342" width="111.44140625" style="6" customWidth="1"/>
    <col min="14343" max="14343" width="13" style="6" customWidth="1"/>
    <col min="14344" max="14344" width="16.33203125" style="6" customWidth="1"/>
    <col min="14345" max="14346" width="17.33203125" style="6" customWidth="1"/>
    <col min="14347" max="14348" width="0.88671875" style="6" customWidth="1"/>
    <col min="14349" max="14349" width="6.33203125" style="6" customWidth="1"/>
    <col min="14350" max="14350" width="14.44140625" style="6" bestFit="1" customWidth="1"/>
    <col min="14351" max="14351" width="10.6640625" style="6"/>
    <col min="14352" max="14352" width="13.6640625" style="6" bestFit="1" customWidth="1"/>
    <col min="14353" max="14592" width="10.6640625" style="6"/>
    <col min="14593" max="14593" width="0" style="6" hidden="1" customWidth="1"/>
    <col min="14594" max="14594" width="2.109375" style="6" customWidth="1"/>
    <col min="14595" max="14596" width="0.88671875" style="6" customWidth="1"/>
    <col min="14597" max="14597" width="8.33203125" style="6" customWidth="1"/>
    <col min="14598" max="14598" width="111.44140625" style="6" customWidth="1"/>
    <col min="14599" max="14599" width="13" style="6" customWidth="1"/>
    <col min="14600" max="14600" width="16.33203125" style="6" customWidth="1"/>
    <col min="14601" max="14602" width="17.33203125" style="6" customWidth="1"/>
    <col min="14603" max="14604" width="0.88671875" style="6" customWidth="1"/>
    <col min="14605" max="14605" width="6.33203125" style="6" customWidth="1"/>
    <col min="14606" max="14606" width="14.44140625" style="6" bestFit="1" customWidth="1"/>
    <col min="14607" max="14607" width="10.6640625" style="6"/>
    <col min="14608" max="14608" width="13.6640625" style="6" bestFit="1" customWidth="1"/>
    <col min="14609" max="14848" width="10.6640625" style="6"/>
    <col min="14849" max="14849" width="0" style="6" hidden="1" customWidth="1"/>
    <col min="14850" max="14850" width="2.109375" style="6" customWidth="1"/>
    <col min="14851" max="14852" width="0.88671875" style="6" customWidth="1"/>
    <col min="14853" max="14853" width="8.33203125" style="6" customWidth="1"/>
    <col min="14854" max="14854" width="111.44140625" style="6" customWidth="1"/>
    <col min="14855" max="14855" width="13" style="6" customWidth="1"/>
    <col min="14856" max="14856" width="16.33203125" style="6" customWidth="1"/>
    <col min="14857" max="14858" width="17.33203125" style="6" customWidth="1"/>
    <col min="14859" max="14860" width="0.88671875" style="6" customWidth="1"/>
    <col min="14861" max="14861" width="6.33203125" style="6" customWidth="1"/>
    <col min="14862" max="14862" width="14.44140625" style="6" bestFit="1" customWidth="1"/>
    <col min="14863" max="14863" width="10.6640625" style="6"/>
    <col min="14864" max="14864" width="13.6640625" style="6" bestFit="1" customWidth="1"/>
    <col min="14865" max="15104" width="10.6640625" style="6"/>
    <col min="15105" max="15105" width="0" style="6" hidden="1" customWidth="1"/>
    <col min="15106" max="15106" width="2.109375" style="6" customWidth="1"/>
    <col min="15107" max="15108" width="0.88671875" style="6" customWidth="1"/>
    <col min="15109" max="15109" width="8.33203125" style="6" customWidth="1"/>
    <col min="15110" max="15110" width="111.44140625" style="6" customWidth="1"/>
    <col min="15111" max="15111" width="13" style="6" customWidth="1"/>
    <col min="15112" max="15112" width="16.33203125" style="6" customWidth="1"/>
    <col min="15113" max="15114" width="17.33203125" style="6" customWidth="1"/>
    <col min="15115" max="15116" width="0.88671875" style="6" customWidth="1"/>
    <col min="15117" max="15117" width="6.33203125" style="6" customWidth="1"/>
    <col min="15118" max="15118" width="14.44140625" style="6" bestFit="1" customWidth="1"/>
    <col min="15119" max="15119" width="10.6640625" style="6"/>
    <col min="15120" max="15120" width="13.6640625" style="6" bestFit="1" customWidth="1"/>
    <col min="15121" max="15360" width="10.6640625" style="6"/>
    <col min="15361" max="15361" width="0" style="6" hidden="1" customWidth="1"/>
    <col min="15362" max="15362" width="2.109375" style="6" customWidth="1"/>
    <col min="15363" max="15364" width="0.88671875" style="6" customWidth="1"/>
    <col min="15365" max="15365" width="8.33203125" style="6" customWidth="1"/>
    <col min="15366" max="15366" width="111.44140625" style="6" customWidth="1"/>
    <col min="15367" max="15367" width="13" style="6" customWidth="1"/>
    <col min="15368" max="15368" width="16.33203125" style="6" customWidth="1"/>
    <col min="15369" max="15370" width="17.33203125" style="6" customWidth="1"/>
    <col min="15371" max="15372" width="0.88671875" style="6" customWidth="1"/>
    <col min="15373" max="15373" width="6.33203125" style="6" customWidth="1"/>
    <col min="15374" max="15374" width="14.44140625" style="6" bestFit="1" customWidth="1"/>
    <col min="15375" max="15375" width="10.6640625" style="6"/>
    <col min="15376" max="15376" width="13.6640625" style="6" bestFit="1" customWidth="1"/>
    <col min="15377" max="15616" width="10.6640625" style="6"/>
    <col min="15617" max="15617" width="0" style="6" hidden="1" customWidth="1"/>
    <col min="15618" max="15618" width="2.109375" style="6" customWidth="1"/>
    <col min="15619" max="15620" width="0.88671875" style="6" customWidth="1"/>
    <col min="15621" max="15621" width="8.33203125" style="6" customWidth="1"/>
    <col min="15622" max="15622" width="111.44140625" style="6" customWidth="1"/>
    <col min="15623" max="15623" width="13" style="6" customWidth="1"/>
    <col min="15624" max="15624" width="16.33203125" style="6" customWidth="1"/>
    <col min="15625" max="15626" width="17.33203125" style="6" customWidth="1"/>
    <col min="15627" max="15628" width="0.88671875" style="6" customWidth="1"/>
    <col min="15629" max="15629" width="6.33203125" style="6" customWidth="1"/>
    <col min="15630" max="15630" width="14.44140625" style="6" bestFit="1" customWidth="1"/>
    <col min="15631" max="15631" width="10.6640625" style="6"/>
    <col min="15632" max="15632" width="13.6640625" style="6" bestFit="1" customWidth="1"/>
    <col min="15633" max="15872" width="10.6640625" style="6"/>
    <col min="15873" max="15873" width="0" style="6" hidden="1" customWidth="1"/>
    <col min="15874" max="15874" width="2.109375" style="6" customWidth="1"/>
    <col min="15875" max="15876" width="0.88671875" style="6" customWidth="1"/>
    <col min="15877" max="15877" width="8.33203125" style="6" customWidth="1"/>
    <col min="15878" max="15878" width="111.44140625" style="6" customWidth="1"/>
    <col min="15879" max="15879" width="13" style="6" customWidth="1"/>
    <col min="15880" max="15880" width="16.33203125" style="6" customWidth="1"/>
    <col min="15881" max="15882" width="17.33203125" style="6" customWidth="1"/>
    <col min="15883" max="15884" width="0.88671875" style="6" customWidth="1"/>
    <col min="15885" max="15885" width="6.33203125" style="6" customWidth="1"/>
    <col min="15886" max="15886" width="14.44140625" style="6" bestFit="1" customWidth="1"/>
    <col min="15887" max="15887" width="10.6640625" style="6"/>
    <col min="15888" max="15888" width="13.6640625" style="6" bestFit="1" customWidth="1"/>
    <col min="15889" max="16128" width="10.6640625" style="6"/>
    <col min="16129" max="16129" width="0" style="6" hidden="1" customWidth="1"/>
    <col min="16130" max="16130" width="2.109375" style="6" customWidth="1"/>
    <col min="16131" max="16132" width="0.88671875" style="6" customWidth="1"/>
    <col min="16133" max="16133" width="8.33203125" style="6" customWidth="1"/>
    <col min="16134" max="16134" width="111.44140625" style="6" customWidth="1"/>
    <col min="16135" max="16135" width="13" style="6" customWidth="1"/>
    <col min="16136" max="16136" width="16.33203125" style="6" customWidth="1"/>
    <col min="16137" max="16138" width="17.33203125" style="6" customWidth="1"/>
    <col min="16139" max="16140" width="0.88671875" style="6" customWidth="1"/>
    <col min="16141" max="16141" width="6.33203125" style="6" customWidth="1"/>
    <col min="16142" max="16142" width="14.44140625" style="6" bestFit="1" customWidth="1"/>
    <col min="16143" max="16143" width="10.6640625" style="6"/>
    <col min="16144" max="16144" width="13.6640625" style="6" bestFit="1" customWidth="1"/>
    <col min="16145" max="16384" width="10.6640625" style="6"/>
  </cols>
  <sheetData>
    <row r="1" spans="1:14" ht="9.75" customHeight="1" x14ac:dyDescent="0.3"/>
    <row r="2" spans="1:14" ht="5.25" customHeight="1" x14ac:dyDescent="0.3">
      <c r="C2" s="7"/>
      <c r="D2" s="8"/>
      <c r="E2" s="7"/>
      <c r="F2" s="7"/>
      <c r="G2" s="7"/>
      <c r="H2" s="7"/>
      <c r="I2" s="7"/>
      <c r="J2" s="7"/>
      <c r="K2" s="7"/>
      <c r="L2" s="7"/>
    </row>
    <row r="3" spans="1:14" ht="22.5" customHeight="1" x14ac:dyDescent="0.3">
      <c r="C3" s="9"/>
      <c r="D3" s="10"/>
      <c r="E3" s="11"/>
      <c r="F3" s="11"/>
      <c r="G3" s="45" t="s">
        <v>281</v>
      </c>
      <c r="H3" s="45"/>
      <c r="I3" s="45"/>
      <c r="J3" s="45"/>
      <c r="K3" s="12"/>
      <c r="L3" s="7"/>
    </row>
    <row r="4" spans="1:14" ht="28.5" customHeight="1" x14ac:dyDescent="0.3">
      <c r="C4" s="9"/>
      <c r="D4" s="13"/>
      <c r="E4" s="14"/>
      <c r="F4" s="14"/>
      <c r="G4" s="46"/>
      <c r="H4" s="46"/>
      <c r="I4" s="46"/>
      <c r="J4" s="46"/>
      <c r="K4" s="15"/>
      <c r="L4" s="7"/>
    </row>
    <row r="5" spans="1:14" ht="5.25" customHeight="1" x14ac:dyDescent="0.3">
      <c r="C5" s="9"/>
      <c r="D5" s="9"/>
      <c r="E5" s="9"/>
      <c r="F5" s="9"/>
      <c r="G5" s="9"/>
      <c r="H5" s="9"/>
      <c r="I5" s="9"/>
      <c r="J5" s="9"/>
      <c r="K5" s="9"/>
      <c r="L5" s="7"/>
    </row>
    <row r="6" spans="1:14" ht="5.25" customHeight="1" x14ac:dyDescent="0.3">
      <c r="C6" s="9"/>
      <c r="D6" s="10"/>
      <c r="E6" s="11"/>
      <c r="F6" s="11"/>
      <c r="G6" s="11"/>
      <c r="H6" s="11"/>
      <c r="I6" s="11"/>
      <c r="J6" s="11"/>
      <c r="K6" s="12"/>
      <c r="L6" s="7"/>
    </row>
    <row r="7" spans="1:14" ht="16.5" customHeight="1" x14ac:dyDescent="0.3">
      <c r="A7" s="6">
        <v>8</v>
      </c>
      <c r="C7" s="9"/>
      <c r="D7" s="16"/>
      <c r="E7" s="47" t="s">
        <v>136</v>
      </c>
      <c r="F7" s="48"/>
      <c r="G7" s="48"/>
      <c r="H7" s="48"/>
      <c r="I7" s="48"/>
      <c r="J7" s="49"/>
      <c r="K7" s="17"/>
      <c r="L7" s="7"/>
    </row>
    <row r="8" spans="1:14" ht="33" customHeight="1" x14ac:dyDescent="0.3">
      <c r="A8" s="18">
        <v>9</v>
      </c>
      <c r="B8" s="18"/>
      <c r="C8" s="9"/>
      <c r="D8" s="16"/>
      <c r="E8" s="50" t="s">
        <v>287</v>
      </c>
      <c r="F8" s="51"/>
      <c r="G8" s="51"/>
      <c r="H8" s="51"/>
      <c r="I8" s="51"/>
      <c r="J8" s="52"/>
      <c r="K8" s="17"/>
      <c r="L8" s="7"/>
    </row>
    <row r="9" spans="1:14" ht="33" customHeight="1" x14ac:dyDescent="0.3">
      <c r="A9" s="18">
        <v>11</v>
      </c>
      <c r="B9" s="18"/>
      <c r="C9" s="9"/>
      <c r="D9" s="16"/>
      <c r="E9" s="53"/>
      <c r="F9" s="54"/>
      <c r="G9" s="54"/>
      <c r="H9" s="54"/>
      <c r="I9" s="54"/>
      <c r="J9" s="55"/>
      <c r="K9" s="17"/>
      <c r="L9" s="7"/>
    </row>
    <row r="10" spans="1:14" ht="6.75" customHeight="1" x14ac:dyDescent="0.3">
      <c r="A10" s="18">
        <v>12</v>
      </c>
      <c r="B10" s="18"/>
      <c r="C10" s="9"/>
      <c r="D10" s="16"/>
      <c r="E10" s="19"/>
      <c r="F10" s="19"/>
      <c r="G10" s="20"/>
      <c r="H10" s="20"/>
      <c r="I10" s="19"/>
      <c r="J10" s="19"/>
      <c r="K10" s="17"/>
      <c r="L10" s="7"/>
    </row>
    <row r="11" spans="1:14" ht="51" customHeight="1" x14ac:dyDescent="0.3">
      <c r="A11" s="18">
        <v>14</v>
      </c>
      <c r="B11" s="18"/>
      <c r="C11" s="9"/>
      <c r="D11" s="16"/>
      <c r="E11" s="21" t="s">
        <v>138</v>
      </c>
      <c r="F11" s="21" t="s">
        <v>139</v>
      </c>
      <c r="G11" s="21" t="s">
        <v>140</v>
      </c>
      <c r="H11" s="21" t="s">
        <v>141</v>
      </c>
      <c r="I11" s="21" t="s">
        <v>142</v>
      </c>
      <c r="J11" s="21" t="s">
        <v>143</v>
      </c>
      <c r="K11" s="17"/>
      <c r="L11" s="7"/>
    </row>
    <row r="12" spans="1:14" s="18" customFormat="1" ht="27.75" customHeight="1" x14ac:dyDescent="0.3">
      <c r="A12" s="18">
        <v>15</v>
      </c>
      <c r="C12" s="22"/>
      <c r="D12" s="23"/>
      <c r="E12" s="24">
        <v>1</v>
      </c>
      <c r="F12" s="25" t="s">
        <v>144</v>
      </c>
      <c r="G12" s="26"/>
      <c r="H12" s="26"/>
      <c r="I12" s="26"/>
      <c r="J12" s="27">
        <f>SUM(J13:J43)</f>
        <v>0</v>
      </c>
      <c r="K12" s="28"/>
      <c r="L12" s="7"/>
    </row>
    <row r="13" spans="1:14" s="18" customFormat="1" ht="39.9" customHeight="1" x14ac:dyDescent="0.3">
      <c r="C13" s="22"/>
      <c r="D13" s="23"/>
      <c r="E13" s="29" t="s">
        <v>145</v>
      </c>
      <c r="F13" s="30" t="s">
        <v>258</v>
      </c>
      <c r="G13" s="29"/>
      <c r="H13" s="29"/>
      <c r="I13" s="32"/>
      <c r="J13" s="32"/>
      <c r="K13" s="28"/>
      <c r="L13" s="7"/>
      <c r="N13" s="33"/>
    </row>
    <row r="14" spans="1:14" s="18" customFormat="1" ht="39.9" customHeight="1" x14ac:dyDescent="0.3">
      <c r="C14" s="22"/>
      <c r="D14" s="23"/>
      <c r="E14" s="29" t="s">
        <v>147</v>
      </c>
      <c r="F14" s="30" t="s">
        <v>237</v>
      </c>
      <c r="G14" s="29"/>
      <c r="H14" s="29"/>
      <c r="I14" s="32"/>
      <c r="J14" s="32"/>
      <c r="K14" s="28"/>
      <c r="L14" s="7"/>
      <c r="N14" s="33"/>
    </row>
    <row r="15" spans="1:14" s="18" customFormat="1" ht="39.9" customHeight="1" x14ac:dyDescent="0.3">
      <c r="C15" s="22"/>
      <c r="D15" s="23"/>
      <c r="E15" s="29" t="s">
        <v>149</v>
      </c>
      <c r="F15" s="30" t="s">
        <v>259</v>
      </c>
      <c r="G15" s="29"/>
      <c r="H15" s="29"/>
      <c r="I15" s="32"/>
      <c r="J15" s="32"/>
      <c r="K15" s="28"/>
      <c r="L15" s="7"/>
      <c r="N15" s="33"/>
    </row>
    <row r="16" spans="1:14" s="18" customFormat="1" ht="39.9" customHeight="1" x14ac:dyDescent="0.3">
      <c r="C16" s="22"/>
      <c r="D16" s="23"/>
      <c r="E16" s="29" t="s">
        <v>151</v>
      </c>
      <c r="F16" s="30" t="s">
        <v>260</v>
      </c>
      <c r="G16" s="29"/>
      <c r="H16" s="29"/>
      <c r="I16" s="32"/>
      <c r="J16" s="32"/>
      <c r="K16" s="28"/>
      <c r="L16" s="7"/>
      <c r="N16" s="33"/>
    </row>
    <row r="17" spans="3:14" s="18" customFormat="1" ht="39.9" customHeight="1" x14ac:dyDescent="0.3">
      <c r="C17" s="22"/>
      <c r="D17" s="23"/>
      <c r="E17" s="29" t="s">
        <v>153</v>
      </c>
      <c r="F17" s="30" t="s">
        <v>261</v>
      </c>
      <c r="G17" s="29"/>
      <c r="H17" s="29"/>
      <c r="I17" s="32"/>
      <c r="J17" s="32"/>
      <c r="K17" s="28"/>
      <c r="L17" s="7"/>
      <c r="N17" s="33"/>
    </row>
    <row r="18" spans="3:14" s="18" customFormat="1" ht="39.9" customHeight="1" x14ac:dyDescent="0.3">
      <c r="C18" s="22"/>
      <c r="D18" s="23"/>
      <c r="E18" s="29" t="s">
        <v>155</v>
      </c>
      <c r="F18" s="30" t="s">
        <v>262</v>
      </c>
      <c r="G18" s="29"/>
      <c r="H18" s="29"/>
      <c r="I18" s="32"/>
      <c r="J18" s="32"/>
      <c r="K18" s="28"/>
      <c r="L18" s="7"/>
      <c r="N18" s="33"/>
    </row>
    <row r="19" spans="3:14" s="18" customFormat="1" ht="39.9" customHeight="1" x14ac:dyDescent="0.3">
      <c r="C19" s="22"/>
      <c r="D19" s="23"/>
      <c r="E19" s="29" t="s">
        <v>157</v>
      </c>
      <c r="F19" s="30" t="s">
        <v>263</v>
      </c>
      <c r="G19" s="29"/>
      <c r="H19" s="29"/>
      <c r="I19" s="32"/>
      <c r="J19" s="32"/>
      <c r="K19" s="28"/>
      <c r="L19" s="7"/>
      <c r="N19" s="33"/>
    </row>
    <row r="20" spans="3:14" s="18" customFormat="1" ht="39.9" customHeight="1" x14ac:dyDescent="0.3">
      <c r="C20" s="22"/>
      <c r="D20" s="23"/>
      <c r="E20" s="29" t="s">
        <v>159</v>
      </c>
      <c r="F20" s="30" t="s">
        <v>285</v>
      </c>
      <c r="G20" s="29"/>
      <c r="H20" s="29"/>
      <c r="I20" s="32"/>
      <c r="J20" s="32"/>
      <c r="K20" s="28"/>
      <c r="L20" s="7"/>
      <c r="N20" s="33"/>
    </row>
    <row r="21" spans="3:14" s="18" customFormat="1" ht="39.9" customHeight="1" x14ac:dyDescent="0.3">
      <c r="C21" s="22"/>
      <c r="D21" s="23"/>
      <c r="E21" s="29" t="s">
        <v>161</v>
      </c>
      <c r="F21" s="30" t="s">
        <v>264</v>
      </c>
      <c r="G21" s="29"/>
      <c r="H21" s="29"/>
      <c r="I21" s="32"/>
      <c r="J21" s="32"/>
      <c r="K21" s="28"/>
      <c r="L21" s="7"/>
      <c r="N21" s="33"/>
    </row>
    <row r="22" spans="3:14" s="18" customFormat="1" ht="39.9" customHeight="1" x14ac:dyDescent="0.3">
      <c r="C22" s="22"/>
      <c r="D22" s="23"/>
      <c r="E22" s="29" t="s">
        <v>163</v>
      </c>
      <c r="F22" s="30" t="s">
        <v>265</v>
      </c>
      <c r="G22" s="29"/>
      <c r="H22" s="29"/>
      <c r="I22" s="32"/>
      <c r="J22" s="32"/>
      <c r="K22" s="28"/>
      <c r="L22" s="7"/>
      <c r="N22" s="33"/>
    </row>
    <row r="23" spans="3:14" s="18" customFormat="1" ht="39.9" customHeight="1" x14ac:dyDescent="0.3">
      <c r="C23" s="22"/>
      <c r="D23" s="23"/>
      <c r="E23" s="29" t="s">
        <v>165</v>
      </c>
      <c r="F23" s="30" t="s">
        <v>266</v>
      </c>
      <c r="G23" s="29"/>
      <c r="H23" s="29"/>
      <c r="I23" s="32"/>
      <c r="J23" s="32"/>
      <c r="K23" s="28"/>
      <c r="L23" s="7"/>
      <c r="N23" s="33"/>
    </row>
    <row r="24" spans="3:14" s="18" customFormat="1" ht="39.9" customHeight="1" x14ac:dyDescent="0.3">
      <c r="C24" s="22"/>
      <c r="D24" s="23"/>
      <c r="E24" s="29" t="s">
        <v>240</v>
      </c>
      <c r="F24" s="30" t="s">
        <v>267</v>
      </c>
      <c r="G24" s="29"/>
      <c r="H24" s="29"/>
      <c r="I24" s="32"/>
      <c r="J24" s="32"/>
      <c r="K24" s="28"/>
      <c r="L24" s="7"/>
      <c r="N24" s="33"/>
    </row>
    <row r="25" spans="3:14" s="18" customFormat="1" ht="39.9" customHeight="1" x14ac:dyDescent="0.3">
      <c r="C25" s="22"/>
      <c r="D25" s="23"/>
      <c r="E25" s="29" t="s">
        <v>241</v>
      </c>
      <c r="F25" s="30" t="s">
        <v>268</v>
      </c>
      <c r="G25" s="29"/>
      <c r="H25" s="29"/>
      <c r="I25" s="32"/>
      <c r="J25" s="32"/>
      <c r="K25" s="28"/>
      <c r="L25" s="7"/>
      <c r="N25" s="33"/>
    </row>
    <row r="26" spans="3:14" s="18" customFormat="1" ht="39.9" customHeight="1" x14ac:dyDescent="0.3">
      <c r="C26" s="22"/>
      <c r="D26" s="23"/>
      <c r="E26" s="29" t="s">
        <v>242</v>
      </c>
      <c r="F26" s="30" t="s">
        <v>269</v>
      </c>
      <c r="G26" s="29"/>
      <c r="H26" s="29"/>
      <c r="I26" s="32"/>
      <c r="J26" s="32"/>
      <c r="K26" s="28"/>
      <c r="L26" s="7"/>
      <c r="N26" s="33"/>
    </row>
    <row r="27" spans="3:14" s="18" customFormat="1" ht="39.9" customHeight="1" x14ac:dyDescent="0.3">
      <c r="C27" s="22"/>
      <c r="D27" s="23"/>
      <c r="E27" s="29" t="s">
        <v>243</v>
      </c>
      <c r="F27" s="30" t="s">
        <v>270</v>
      </c>
      <c r="G27" s="29"/>
      <c r="H27" s="29"/>
      <c r="I27" s="32"/>
      <c r="J27" s="32"/>
      <c r="K27" s="28"/>
      <c r="L27" s="7"/>
      <c r="N27" s="33"/>
    </row>
    <row r="28" spans="3:14" s="18" customFormat="1" ht="39.9" customHeight="1" x14ac:dyDescent="0.3">
      <c r="C28" s="22"/>
      <c r="D28" s="23"/>
      <c r="E28" s="29" t="s">
        <v>244</v>
      </c>
      <c r="F28" s="30" t="s">
        <v>271</v>
      </c>
      <c r="G28" s="29"/>
      <c r="H28" s="29"/>
      <c r="I28" s="32"/>
      <c r="J28" s="32"/>
      <c r="K28" s="28"/>
      <c r="L28" s="7"/>
      <c r="N28" s="33"/>
    </row>
    <row r="29" spans="3:14" s="18" customFormat="1" ht="39.9" customHeight="1" x14ac:dyDescent="0.3">
      <c r="C29" s="22"/>
      <c r="D29" s="23"/>
      <c r="E29" s="29" t="s">
        <v>245</v>
      </c>
      <c r="F29" s="30" t="s">
        <v>272</v>
      </c>
      <c r="G29" s="29"/>
      <c r="H29" s="29"/>
      <c r="I29" s="32"/>
      <c r="J29" s="32"/>
      <c r="K29" s="28"/>
      <c r="L29" s="7"/>
      <c r="N29" s="33"/>
    </row>
    <row r="30" spans="3:14" s="18" customFormat="1" ht="39.9" customHeight="1" x14ac:dyDescent="0.3">
      <c r="C30" s="22"/>
      <c r="D30" s="23"/>
      <c r="E30" s="29" t="s">
        <v>246</v>
      </c>
      <c r="F30" s="30" t="s">
        <v>273</v>
      </c>
      <c r="G30" s="29"/>
      <c r="H30" s="29"/>
      <c r="I30" s="32"/>
      <c r="J30" s="32"/>
      <c r="K30" s="28"/>
      <c r="L30" s="7"/>
      <c r="N30" s="33"/>
    </row>
    <row r="31" spans="3:14" s="18" customFormat="1" ht="39.9" customHeight="1" x14ac:dyDescent="0.3">
      <c r="C31" s="22"/>
      <c r="D31" s="23"/>
      <c r="E31" s="29" t="s">
        <v>247</v>
      </c>
      <c r="F31" s="30" t="s">
        <v>274</v>
      </c>
      <c r="G31" s="29"/>
      <c r="H31" s="29"/>
      <c r="I31" s="32"/>
      <c r="J31" s="32"/>
      <c r="K31" s="28"/>
      <c r="L31" s="7"/>
      <c r="N31" s="33"/>
    </row>
    <row r="32" spans="3:14" s="18" customFormat="1" ht="39.9" customHeight="1" x14ac:dyDescent="0.3">
      <c r="C32" s="22"/>
      <c r="D32" s="23"/>
      <c r="E32" s="29" t="s">
        <v>248</v>
      </c>
      <c r="F32" s="30" t="s">
        <v>275</v>
      </c>
      <c r="G32" s="29"/>
      <c r="H32" s="29"/>
      <c r="I32" s="32"/>
      <c r="J32" s="32"/>
      <c r="K32" s="28"/>
      <c r="L32" s="7"/>
      <c r="N32" s="33"/>
    </row>
    <row r="33" spans="1:14" s="18" customFormat="1" ht="39.9" customHeight="1" x14ac:dyDescent="0.3">
      <c r="C33" s="22"/>
      <c r="D33" s="23"/>
      <c r="E33" s="29" t="s">
        <v>249</v>
      </c>
      <c r="F33" s="30" t="s">
        <v>276</v>
      </c>
      <c r="G33" s="29"/>
      <c r="H33" s="29"/>
      <c r="I33" s="32"/>
      <c r="J33" s="32"/>
      <c r="K33" s="28"/>
      <c r="L33" s="7"/>
      <c r="N33" s="33"/>
    </row>
    <row r="34" spans="1:14" s="18" customFormat="1" ht="39.9" customHeight="1" x14ac:dyDescent="0.3">
      <c r="C34" s="22"/>
      <c r="D34" s="23"/>
      <c r="E34" s="29" t="s">
        <v>250</v>
      </c>
      <c r="F34" s="30" t="s">
        <v>277</v>
      </c>
      <c r="G34" s="29"/>
      <c r="H34" s="29"/>
      <c r="I34" s="32"/>
      <c r="J34" s="32"/>
      <c r="K34" s="28"/>
      <c r="L34" s="7"/>
      <c r="N34" s="33"/>
    </row>
    <row r="35" spans="1:14" s="18" customFormat="1" ht="39.9" customHeight="1" x14ac:dyDescent="0.3">
      <c r="C35" s="22"/>
      <c r="D35" s="23"/>
      <c r="E35" s="29" t="s">
        <v>251</v>
      </c>
      <c r="F35" s="30" t="s">
        <v>278</v>
      </c>
      <c r="G35" s="29"/>
      <c r="H35" s="29"/>
      <c r="I35" s="32"/>
      <c r="J35" s="32"/>
      <c r="K35" s="28"/>
      <c r="L35" s="7"/>
      <c r="N35" s="33"/>
    </row>
    <row r="36" spans="1:14" s="18" customFormat="1" ht="39.9" customHeight="1" x14ac:dyDescent="0.3">
      <c r="C36" s="22"/>
      <c r="D36" s="23"/>
      <c r="E36" s="29" t="s">
        <v>252</v>
      </c>
      <c r="F36" s="30" t="s">
        <v>238</v>
      </c>
      <c r="G36" s="29"/>
      <c r="H36" s="29"/>
      <c r="I36" s="32"/>
      <c r="J36" s="32"/>
      <c r="K36" s="28"/>
      <c r="L36" s="7"/>
      <c r="N36" s="33"/>
    </row>
    <row r="37" spans="1:14" s="18" customFormat="1" ht="39.9" customHeight="1" x14ac:dyDescent="0.3">
      <c r="C37" s="22"/>
      <c r="D37" s="23"/>
      <c r="E37" s="29" t="s">
        <v>253</v>
      </c>
      <c r="F37" s="30" t="s">
        <v>290</v>
      </c>
      <c r="G37" s="29"/>
      <c r="H37" s="29"/>
      <c r="I37" s="32"/>
      <c r="J37" s="32"/>
      <c r="K37" s="28"/>
      <c r="L37" s="7"/>
      <c r="N37" s="33"/>
    </row>
    <row r="38" spans="1:14" s="18" customFormat="1" ht="39.9" customHeight="1" x14ac:dyDescent="0.3">
      <c r="C38" s="22"/>
      <c r="D38" s="23"/>
      <c r="E38" s="29" t="s">
        <v>254</v>
      </c>
      <c r="F38" s="30" t="s">
        <v>288</v>
      </c>
      <c r="G38" s="29"/>
      <c r="H38" s="29"/>
      <c r="I38" s="32"/>
      <c r="J38" s="32"/>
      <c r="K38" s="28"/>
      <c r="L38" s="7"/>
      <c r="N38" s="33"/>
    </row>
    <row r="39" spans="1:14" s="18" customFormat="1" ht="39.9" customHeight="1" x14ac:dyDescent="0.3">
      <c r="C39" s="22"/>
      <c r="D39" s="23"/>
      <c r="E39" s="29" t="s">
        <v>256</v>
      </c>
      <c r="F39" s="30" t="s">
        <v>255</v>
      </c>
      <c r="G39" s="29"/>
      <c r="H39" s="29"/>
      <c r="I39" s="32"/>
      <c r="J39" s="32"/>
      <c r="K39" s="28"/>
      <c r="L39" s="7"/>
      <c r="N39" s="33"/>
    </row>
    <row r="40" spans="1:14" s="18" customFormat="1" ht="39.9" customHeight="1" x14ac:dyDescent="0.3">
      <c r="C40" s="22"/>
      <c r="D40" s="23"/>
      <c r="E40" s="29" t="s">
        <v>257</v>
      </c>
      <c r="F40" s="30" t="s">
        <v>239</v>
      </c>
      <c r="G40" s="29"/>
      <c r="H40" s="29"/>
      <c r="I40" s="32"/>
      <c r="J40" s="32"/>
      <c r="K40" s="28"/>
      <c r="L40" s="7"/>
      <c r="N40" s="33"/>
    </row>
    <row r="41" spans="1:14" s="18" customFormat="1" ht="39.9" customHeight="1" x14ac:dyDescent="0.3">
      <c r="C41" s="22"/>
      <c r="D41" s="23"/>
      <c r="E41" s="29" t="s">
        <v>279</v>
      </c>
      <c r="F41" s="30" t="s">
        <v>291</v>
      </c>
      <c r="G41" s="29"/>
      <c r="H41" s="29"/>
      <c r="I41" s="32"/>
      <c r="J41" s="32"/>
      <c r="K41" s="28"/>
      <c r="L41" s="7"/>
      <c r="N41" s="33"/>
    </row>
    <row r="42" spans="1:14" s="18" customFormat="1" ht="39.9" customHeight="1" x14ac:dyDescent="0.3">
      <c r="C42" s="22"/>
      <c r="D42" s="23"/>
      <c r="E42" s="29" t="s">
        <v>280</v>
      </c>
      <c r="F42" s="30"/>
      <c r="G42" s="29"/>
      <c r="H42" s="29"/>
      <c r="I42" s="32"/>
      <c r="J42" s="32"/>
      <c r="K42" s="28"/>
      <c r="L42" s="7"/>
      <c r="N42" s="33"/>
    </row>
    <row r="43" spans="1:14" s="18" customFormat="1" ht="39.9" customHeight="1" x14ac:dyDescent="0.3">
      <c r="C43" s="22"/>
      <c r="D43" s="23"/>
      <c r="E43" s="29" t="s">
        <v>282</v>
      </c>
      <c r="F43" s="30"/>
      <c r="G43" s="29"/>
      <c r="H43" s="29"/>
      <c r="I43" s="32"/>
      <c r="J43" s="32"/>
      <c r="K43" s="28"/>
      <c r="L43" s="7"/>
      <c r="N43" s="33"/>
    </row>
    <row r="44" spans="1:14" s="18" customFormat="1" ht="39.9" customHeight="1" x14ac:dyDescent="0.3">
      <c r="C44" s="22"/>
      <c r="D44" s="23"/>
      <c r="E44" s="29" t="s">
        <v>283</v>
      </c>
      <c r="F44" s="30"/>
      <c r="G44" s="29"/>
      <c r="H44" s="29"/>
      <c r="I44" s="32"/>
      <c r="J44" s="32"/>
      <c r="K44" s="28"/>
      <c r="L44" s="7"/>
      <c r="N44" s="33"/>
    </row>
    <row r="45" spans="1:14" s="18" customFormat="1" ht="39.9" customHeight="1" x14ac:dyDescent="0.3">
      <c r="C45" s="22"/>
      <c r="D45" s="23"/>
      <c r="E45" s="29" t="s">
        <v>284</v>
      </c>
      <c r="F45" s="30"/>
      <c r="G45" s="29"/>
      <c r="H45" s="29"/>
      <c r="I45" s="32"/>
      <c r="J45" s="32"/>
      <c r="K45" s="28"/>
      <c r="L45" s="7"/>
      <c r="N45" s="33"/>
    </row>
    <row r="46" spans="1:14" s="18" customFormat="1" ht="39.9" customHeight="1" x14ac:dyDescent="0.3">
      <c r="C46" s="22"/>
      <c r="D46" s="23"/>
      <c r="E46" s="29" t="s">
        <v>289</v>
      </c>
      <c r="F46" s="30"/>
      <c r="G46" s="29"/>
      <c r="H46" s="29"/>
      <c r="I46" s="32"/>
      <c r="J46" s="32"/>
      <c r="K46" s="28"/>
      <c r="L46" s="7"/>
      <c r="N46" s="33"/>
    </row>
    <row r="47" spans="1:14" s="18" customFormat="1" ht="42" customHeight="1" x14ac:dyDescent="0.3">
      <c r="A47" s="18">
        <v>15</v>
      </c>
      <c r="C47" s="22"/>
      <c r="D47" s="23"/>
      <c r="E47" s="24"/>
      <c r="F47" s="25"/>
      <c r="G47" s="26"/>
      <c r="H47" s="26"/>
      <c r="I47" s="26"/>
      <c r="J47" s="36"/>
      <c r="K47" s="28"/>
      <c r="L47" s="7"/>
    </row>
    <row r="48" spans="1:14" s="18" customFormat="1" ht="41.25" customHeight="1" x14ac:dyDescent="0.3">
      <c r="C48" s="22"/>
      <c r="D48" s="23"/>
      <c r="E48" s="56" t="s">
        <v>174</v>
      </c>
      <c r="F48" s="57"/>
      <c r="G48" s="57"/>
      <c r="H48" s="57"/>
      <c r="I48" s="58"/>
      <c r="J48" s="38">
        <f>J12</f>
        <v>0</v>
      </c>
      <c r="K48" s="28"/>
      <c r="L48" s="7"/>
      <c r="N48" s="33"/>
    </row>
    <row r="49" spans="1:16" ht="16.5" customHeight="1" x14ac:dyDescent="0.3">
      <c r="A49" s="18"/>
      <c r="B49" s="18"/>
      <c r="C49" s="9"/>
      <c r="D49" s="13"/>
      <c r="E49" s="14"/>
      <c r="F49" s="14"/>
      <c r="G49" s="14"/>
      <c r="H49" s="14"/>
      <c r="I49" s="14"/>
      <c r="J49" s="14"/>
      <c r="K49" s="15"/>
      <c r="L49" s="7"/>
      <c r="N49" s="33"/>
      <c r="P49" s="18"/>
    </row>
    <row r="50" spans="1:16" ht="12" customHeight="1" x14ac:dyDescent="0.3">
      <c r="A50" s="18"/>
      <c r="B50" s="18"/>
      <c r="C50" s="7"/>
      <c r="D50" s="7"/>
      <c r="E50" s="7"/>
      <c r="F50" s="7"/>
      <c r="G50" s="7"/>
      <c r="H50" s="7"/>
      <c r="I50" s="7"/>
      <c r="J50" s="7"/>
      <c r="K50" s="7"/>
      <c r="L50" s="7"/>
    </row>
    <row r="52" spans="1:16" ht="25.8" x14ac:dyDescent="0.5">
      <c r="B52" s="42"/>
      <c r="C52" s="44" t="s">
        <v>292</v>
      </c>
      <c r="D52" s="43"/>
      <c r="E52" s="43"/>
      <c r="F52" s="43"/>
    </row>
    <row r="53" spans="1:16" x14ac:dyDescent="0.3">
      <c r="J53" s="39"/>
    </row>
  </sheetData>
  <mergeCells count="4">
    <mergeCell ref="G3:J4"/>
    <mergeCell ref="E7:J7"/>
    <mergeCell ref="E8:J9"/>
    <mergeCell ref="E48:I48"/>
  </mergeCells>
  <phoneticPr fontId="8" type="noConversion"/>
  <printOptions horizontalCentered="1"/>
  <pageMargins left="0.31496062992125984" right="0.31496062992125984" top="0.59055118110236227" bottom="0.59055118110236227" header="0.31496062992125984" footer="0.31496062992125984"/>
  <pageSetup paperSize="9"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2CED4-4A96-4698-A63C-066D645E2516}">
  <dimension ref="A1:AH340"/>
  <sheetViews>
    <sheetView topLeftCell="A4" zoomScale="115" zoomScaleNormal="115" workbookViewId="0">
      <pane xSplit="7" ySplit="1" topLeftCell="AB98" activePane="bottomRight" state="frozen"/>
      <selection activeCell="K109" sqref="K109"/>
      <selection pane="topRight" activeCell="K109" sqref="K109"/>
      <selection pane="bottomLeft" activeCell="K109" sqref="K109"/>
      <selection pane="bottomRight" activeCell="AC110" sqref="AC110"/>
    </sheetView>
  </sheetViews>
  <sheetFormatPr defaultColWidth="9.109375" defaultRowHeight="14.4" x14ac:dyDescent="0.3"/>
  <cols>
    <col min="1" max="1" width="82.109375" style="1" customWidth="1"/>
    <col min="2" max="2" width="14" style="1" customWidth="1"/>
    <col min="3" max="4" width="14" style="1" hidden="1" customWidth="1"/>
    <col min="5" max="5" width="19" style="1" bestFit="1" customWidth="1"/>
    <col min="6" max="6" width="14.44140625" style="1" hidden="1" customWidth="1"/>
    <col min="7" max="7" width="13.6640625" style="1" hidden="1" customWidth="1"/>
    <col min="8" max="9" width="9.109375" style="1"/>
    <col min="10" max="11" width="12.88671875" style="1" customWidth="1"/>
    <col min="12" max="12" width="12.6640625" style="1" customWidth="1"/>
    <col min="13" max="13" width="12.5546875" style="1" customWidth="1"/>
    <col min="14" max="14" width="12.88671875" style="1" customWidth="1"/>
    <col min="15" max="15" width="11.6640625" style="1" customWidth="1"/>
    <col min="16" max="20" width="9.109375" style="1"/>
    <col min="21" max="21" width="9.6640625" style="1" customWidth="1"/>
    <col min="22" max="22" width="11.6640625" style="1" customWidth="1"/>
    <col min="23" max="23" width="11" style="1" customWidth="1"/>
    <col min="24" max="26" width="9.109375" style="1"/>
    <col min="27" max="27" width="11.88671875" style="1" customWidth="1"/>
    <col min="28" max="32" width="9.109375" style="1"/>
    <col min="33" max="34" width="14" style="1" customWidth="1"/>
    <col min="35" max="16384" width="9.109375" style="1"/>
  </cols>
  <sheetData>
    <row r="1" spans="1:34" x14ac:dyDescent="0.3">
      <c r="A1" s="1" t="s">
        <v>134</v>
      </c>
    </row>
    <row r="3" spans="1:34" x14ac:dyDescent="0.3">
      <c r="A3" s="59" t="s">
        <v>133</v>
      </c>
      <c r="B3" s="59"/>
      <c r="C3" s="59"/>
      <c r="D3" s="59"/>
      <c r="E3" s="59"/>
      <c r="F3" s="59"/>
      <c r="G3" s="59"/>
      <c r="H3" s="59" t="s">
        <v>132</v>
      </c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</row>
    <row r="4" spans="1:34" s="5" customFormat="1" ht="57.6" x14ac:dyDescent="0.3">
      <c r="A4" s="5" t="s">
        <v>131</v>
      </c>
      <c r="B4" s="5" t="s">
        <v>130</v>
      </c>
      <c r="C4" s="5" t="s">
        <v>129</v>
      </c>
      <c r="D4" s="5" t="s">
        <v>128</v>
      </c>
      <c r="E4" s="5" t="s">
        <v>127</v>
      </c>
      <c r="F4" s="5" t="s">
        <v>126</v>
      </c>
      <c r="G4" s="5" t="s">
        <v>125</v>
      </c>
      <c r="H4" s="5" t="s">
        <v>124</v>
      </c>
      <c r="I4" s="5" t="s">
        <v>123</v>
      </c>
      <c r="J4" s="5" t="s">
        <v>122</v>
      </c>
      <c r="K4" s="5" t="s">
        <v>286</v>
      </c>
      <c r="L4" s="5" t="s">
        <v>121</v>
      </c>
      <c r="M4" s="5" t="s">
        <v>120</v>
      </c>
      <c r="N4" s="5" t="s">
        <v>119</v>
      </c>
      <c r="O4" s="5" t="s">
        <v>118</v>
      </c>
      <c r="P4" s="5" t="s">
        <v>117</v>
      </c>
      <c r="Q4" s="5" t="s">
        <v>116</v>
      </c>
      <c r="R4" s="5" t="s">
        <v>115</v>
      </c>
      <c r="S4" s="5" t="s">
        <v>114</v>
      </c>
      <c r="T4" s="5" t="s">
        <v>113</v>
      </c>
      <c r="U4" s="5" t="s">
        <v>223</v>
      </c>
      <c r="V4" s="5" t="s">
        <v>224</v>
      </c>
      <c r="W4" s="5" t="s">
        <v>225</v>
      </c>
      <c r="X4" s="5" t="s">
        <v>226</v>
      </c>
      <c r="Y4" s="5" t="s">
        <v>227</v>
      </c>
      <c r="Z4" s="5" t="s">
        <v>228</v>
      </c>
      <c r="AA4" s="5" t="s">
        <v>229</v>
      </c>
      <c r="AB4" s="5" t="s">
        <v>230</v>
      </c>
      <c r="AC4" s="5" t="s">
        <v>231</v>
      </c>
      <c r="AD4" s="5" t="s">
        <v>232</v>
      </c>
      <c r="AE4" s="5" t="s">
        <v>233</v>
      </c>
      <c r="AF4" s="5" t="s">
        <v>234</v>
      </c>
      <c r="AG4" s="5" t="s">
        <v>235</v>
      </c>
      <c r="AH4" s="5" t="s">
        <v>236</v>
      </c>
    </row>
    <row r="5" spans="1:34" x14ac:dyDescent="0.3">
      <c r="A5" s="4" t="s">
        <v>112</v>
      </c>
      <c r="B5" s="3">
        <v>16</v>
      </c>
      <c r="C5" s="3"/>
      <c r="D5" s="3"/>
      <c r="E5" s="3" t="s">
        <v>4</v>
      </c>
      <c r="F5" s="61" t="s">
        <v>111</v>
      </c>
      <c r="G5" s="62">
        <f>SUM(B5:B9)</f>
        <v>141</v>
      </c>
      <c r="H5" s="3">
        <v>2</v>
      </c>
      <c r="I5" s="3">
        <v>2</v>
      </c>
      <c r="J5" s="3">
        <v>3</v>
      </c>
      <c r="K5" s="3">
        <v>12</v>
      </c>
      <c r="L5" s="3" t="s">
        <v>79</v>
      </c>
      <c r="M5" s="3" t="s">
        <v>79</v>
      </c>
      <c r="N5" s="3" t="s">
        <v>79</v>
      </c>
      <c r="O5" s="3" t="s">
        <v>79</v>
      </c>
      <c r="P5" s="3"/>
      <c r="Q5" s="3" t="s">
        <v>79</v>
      </c>
      <c r="R5" s="3"/>
      <c r="S5" s="3"/>
      <c r="T5" s="3"/>
    </row>
    <row r="6" spans="1:34" x14ac:dyDescent="0.3">
      <c r="A6" s="4" t="s">
        <v>110</v>
      </c>
      <c r="B6" s="3">
        <v>16</v>
      </c>
      <c r="C6" s="3"/>
      <c r="D6" s="3"/>
      <c r="E6" s="3" t="s">
        <v>4</v>
      </c>
      <c r="F6" s="61"/>
      <c r="G6" s="62"/>
      <c r="H6" s="3">
        <v>2</v>
      </c>
      <c r="I6" s="3">
        <v>2</v>
      </c>
      <c r="J6" s="3">
        <v>3</v>
      </c>
      <c r="K6" s="3">
        <v>12</v>
      </c>
      <c r="L6" s="3" t="s">
        <v>79</v>
      </c>
      <c r="M6" s="3" t="s">
        <v>79</v>
      </c>
      <c r="N6" s="3" t="s">
        <v>79</v>
      </c>
      <c r="O6" s="3" t="s">
        <v>79</v>
      </c>
      <c r="P6" s="3">
        <v>3</v>
      </c>
      <c r="Q6" s="3" t="s">
        <v>79</v>
      </c>
      <c r="R6" s="3"/>
      <c r="S6" s="3"/>
      <c r="T6" s="3"/>
    </row>
    <row r="7" spans="1:34" x14ac:dyDescent="0.3">
      <c r="A7" s="4" t="s">
        <v>109</v>
      </c>
      <c r="B7" s="3">
        <v>56</v>
      </c>
      <c r="C7" s="3"/>
      <c r="D7" s="3"/>
      <c r="E7" s="3" t="s">
        <v>4</v>
      </c>
      <c r="F7" s="61"/>
      <c r="G7" s="62"/>
      <c r="H7" s="3">
        <v>4</v>
      </c>
      <c r="I7" s="3">
        <v>6</v>
      </c>
      <c r="J7" s="3">
        <v>6</v>
      </c>
      <c r="K7" s="3">
        <v>22</v>
      </c>
      <c r="L7" s="3">
        <v>3</v>
      </c>
      <c r="M7" s="3">
        <v>3</v>
      </c>
      <c r="N7" s="3">
        <v>3</v>
      </c>
      <c r="O7" s="3">
        <v>3</v>
      </c>
      <c r="P7" s="3">
        <v>3</v>
      </c>
      <c r="Q7" s="3" t="s">
        <v>79</v>
      </c>
      <c r="R7" s="3">
        <v>4</v>
      </c>
      <c r="S7" s="3">
        <v>4</v>
      </c>
      <c r="T7" s="3">
        <v>4</v>
      </c>
      <c r="V7" s="1">
        <v>3</v>
      </c>
      <c r="AA7" s="1">
        <v>3</v>
      </c>
      <c r="AC7" s="1">
        <v>3</v>
      </c>
      <c r="AF7" s="1">
        <v>3</v>
      </c>
      <c r="AG7" s="1">
        <v>3</v>
      </c>
      <c r="AH7" s="1">
        <v>3</v>
      </c>
    </row>
    <row r="8" spans="1:34" x14ac:dyDescent="0.3">
      <c r="A8" s="4" t="s">
        <v>108</v>
      </c>
      <c r="B8" s="3">
        <v>41</v>
      </c>
      <c r="C8" s="3"/>
      <c r="D8" s="3"/>
      <c r="E8" s="3" t="s">
        <v>4</v>
      </c>
      <c r="F8" s="61"/>
      <c r="G8" s="62"/>
      <c r="H8" s="3">
        <v>4</v>
      </c>
      <c r="I8" s="3">
        <v>4</v>
      </c>
      <c r="J8" s="3">
        <v>6</v>
      </c>
      <c r="K8" s="3">
        <v>17</v>
      </c>
      <c r="L8" s="3" t="s">
        <v>79</v>
      </c>
      <c r="M8" s="3" t="s">
        <v>79</v>
      </c>
      <c r="N8" s="3" t="s">
        <v>79</v>
      </c>
      <c r="O8" s="3" t="s">
        <v>79</v>
      </c>
      <c r="P8" s="3">
        <v>3</v>
      </c>
      <c r="Q8" s="3" t="s">
        <v>79</v>
      </c>
      <c r="R8" s="3"/>
      <c r="S8" s="3"/>
      <c r="T8" s="3"/>
      <c r="AA8" s="1">
        <v>3</v>
      </c>
    </row>
    <row r="9" spans="1:34" x14ac:dyDescent="0.3">
      <c r="A9" s="4" t="s">
        <v>107</v>
      </c>
      <c r="B9" s="3">
        <v>12</v>
      </c>
      <c r="C9" s="3"/>
      <c r="D9" s="3"/>
      <c r="E9" s="3" t="s">
        <v>4</v>
      </c>
      <c r="F9" s="61"/>
      <c r="G9" s="62"/>
      <c r="H9" s="3">
        <v>2</v>
      </c>
      <c r="I9" s="3">
        <v>2</v>
      </c>
      <c r="J9" s="3">
        <v>4</v>
      </c>
      <c r="K9" s="3">
        <v>10</v>
      </c>
      <c r="L9" s="3">
        <v>3</v>
      </c>
      <c r="M9" s="3">
        <v>3</v>
      </c>
      <c r="N9" s="3">
        <v>3</v>
      </c>
      <c r="O9" s="3">
        <v>3</v>
      </c>
      <c r="P9" s="3">
        <v>3</v>
      </c>
      <c r="Q9" s="3" t="s">
        <v>79</v>
      </c>
      <c r="R9" s="3">
        <v>2</v>
      </c>
      <c r="S9" s="3">
        <v>2</v>
      </c>
      <c r="T9" s="3">
        <v>2</v>
      </c>
    </row>
    <row r="10" spans="1:34" x14ac:dyDescent="0.3">
      <c r="A10" s="2" t="s">
        <v>106</v>
      </c>
      <c r="B10" s="1">
        <v>5</v>
      </c>
      <c r="E10" s="1" t="s">
        <v>4</v>
      </c>
      <c r="F10" s="1" t="s">
        <v>79</v>
      </c>
      <c r="G10" s="1" t="s">
        <v>79</v>
      </c>
      <c r="H10" s="1">
        <v>2</v>
      </c>
      <c r="I10" s="1">
        <v>3</v>
      </c>
      <c r="J10" s="1">
        <v>3</v>
      </c>
      <c r="K10" s="1">
        <v>5</v>
      </c>
      <c r="L10" s="1" t="s">
        <v>79</v>
      </c>
      <c r="M10" s="1" t="s">
        <v>79</v>
      </c>
      <c r="N10" s="1" t="s">
        <v>79</v>
      </c>
      <c r="O10" s="1" t="s">
        <v>79</v>
      </c>
      <c r="P10" s="1">
        <v>3</v>
      </c>
      <c r="Q10" s="1" t="s">
        <v>79</v>
      </c>
    </row>
    <row r="11" spans="1:34" x14ac:dyDescent="0.3">
      <c r="A11" s="4" t="s">
        <v>105</v>
      </c>
      <c r="B11" s="3">
        <v>5</v>
      </c>
      <c r="C11" s="3"/>
      <c r="D11" s="3"/>
      <c r="E11" s="3" t="s">
        <v>4</v>
      </c>
      <c r="F11" s="61" t="s">
        <v>104</v>
      </c>
      <c r="G11" s="62">
        <f>SUM(B11:B14)</f>
        <v>21</v>
      </c>
      <c r="H11" s="3">
        <v>1</v>
      </c>
      <c r="I11" s="3">
        <v>2</v>
      </c>
      <c r="J11" s="3" t="s">
        <v>79</v>
      </c>
      <c r="K11" s="3"/>
      <c r="L11" s="3" t="s">
        <v>79</v>
      </c>
      <c r="M11" s="3" t="s">
        <v>79</v>
      </c>
      <c r="N11" s="3" t="s">
        <v>79</v>
      </c>
      <c r="O11" s="3" t="s">
        <v>79</v>
      </c>
      <c r="P11" s="3" t="s">
        <v>79</v>
      </c>
      <c r="Q11" s="3" t="s">
        <v>79</v>
      </c>
      <c r="R11" s="3"/>
      <c r="S11" s="3"/>
      <c r="T11" s="3"/>
      <c r="AA11" s="1">
        <v>2</v>
      </c>
    </row>
    <row r="12" spans="1:34" x14ac:dyDescent="0.3">
      <c r="A12" s="4" t="s">
        <v>103</v>
      </c>
      <c r="B12" s="3">
        <v>4</v>
      </c>
      <c r="C12" s="3"/>
      <c r="D12" s="3"/>
      <c r="E12" s="3" t="s">
        <v>4</v>
      </c>
      <c r="F12" s="61"/>
      <c r="G12" s="62"/>
      <c r="H12" s="3">
        <v>1</v>
      </c>
      <c r="I12" s="3">
        <v>2</v>
      </c>
      <c r="J12" s="3" t="s">
        <v>79</v>
      </c>
      <c r="K12" s="3"/>
      <c r="L12" s="3" t="s">
        <v>79</v>
      </c>
      <c r="M12" s="3" t="s">
        <v>79</v>
      </c>
      <c r="N12" s="3" t="s">
        <v>79</v>
      </c>
      <c r="O12" s="3" t="s">
        <v>79</v>
      </c>
      <c r="P12" s="3" t="s">
        <v>79</v>
      </c>
      <c r="Q12" s="3" t="s">
        <v>79</v>
      </c>
      <c r="R12" s="3"/>
      <c r="S12" s="3"/>
      <c r="T12" s="3"/>
      <c r="AA12" s="1">
        <v>2</v>
      </c>
      <c r="AC12" s="1">
        <v>3</v>
      </c>
    </row>
    <row r="13" spans="1:34" x14ac:dyDescent="0.3">
      <c r="A13" s="4" t="s">
        <v>102</v>
      </c>
      <c r="B13" s="3">
        <v>9</v>
      </c>
      <c r="C13" s="3"/>
      <c r="D13" s="3"/>
      <c r="E13" s="3" t="s">
        <v>4</v>
      </c>
      <c r="F13" s="61"/>
      <c r="G13" s="62"/>
      <c r="H13" s="3">
        <v>2</v>
      </c>
      <c r="I13" s="3">
        <v>2</v>
      </c>
      <c r="J13" s="3" t="s">
        <v>79</v>
      </c>
      <c r="K13" s="3"/>
      <c r="L13" s="3" t="s">
        <v>79</v>
      </c>
      <c r="M13" s="3" t="s">
        <v>79</v>
      </c>
      <c r="N13" s="3" t="s">
        <v>79</v>
      </c>
      <c r="O13" s="3" t="s">
        <v>79</v>
      </c>
      <c r="P13" s="3" t="s">
        <v>79</v>
      </c>
      <c r="Q13" s="3" t="s">
        <v>79</v>
      </c>
      <c r="R13" s="3">
        <v>3</v>
      </c>
      <c r="S13" s="3">
        <v>3</v>
      </c>
      <c r="T13" s="3">
        <v>3</v>
      </c>
      <c r="V13" s="1">
        <v>3</v>
      </c>
      <c r="AA13" s="1">
        <v>2</v>
      </c>
      <c r="AF13" s="1">
        <v>3</v>
      </c>
      <c r="AG13" s="1">
        <v>3</v>
      </c>
      <c r="AH13" s="1">
        <v>3</v>
      </c>
    </row>
    <row r="14" spans="1:34" x14ac:dyDescent="0.3">
      <c r="A14" s="4" t="s">
        <v>101</v>
      </c>
      <c r="B14" s="3">
        <v>3</v>
      </c>
      <c r="C14" s="3"/>
      <c r="D14" s="3"/>
      <c r="E14" s="3" t="s">
        <v>4</v>
      </c>
      <c r="F14" s="61"/>
      <c r="G14" s="62"/>
      <c r="H14" s="3">
        <v>1</v>
      </c>
      <c r="I14" s="3">
        <v>1</v>
      </c>
      <c r="J14" s="3" t="s">
        <v>79</v>
      </c>
      <c r="K14" s="3"/>
      <c r="L14" s="3" t="s">
        <v>79</v>
      </c>
      <c r="M14" s="3" t="s">
        <v>79</v>
      </c>
      <c r="N14" s="3" t="s">
        <v>79</v>
      </c>
      <c r="O14" s="3" t="s">
        <v>79</v>
      </c>
      <c r="P14" s="3" t="s">
        <v>79</v>
      </c>
      <c r="Q14" s="3" t="s">
        <v>79</v>
      </c>
      <c r="R14" s="3"/>
      <c r="S14" s="3"/>
      <c r="T14" s="3"/>
    </row>
    <row r="15" spans="1:34" x14ac:dyDescent="0.3">
      <c r="A15" s="2" t="s">
        <v>100</v>
      </c>
      <c r="B15" s="1">
        <v>5</v>
      </c>
      <c r="E15" s="1" t="s">
        <v>4</v>
      </c>
      <c r="F15" s="59" t="s">
        <v>99</v>
      </c>
      <c r="G15" s="59">
        <f>SUM(B15:B16)</f>
        <v>9</v>
      </c>
      <c r="H15" s="1">
        <v>2</v>
      </c>
      <c r="I15" s="1">
        <v>2</v>
      </c>
      <c r="J15" s="1">
        <v>2</v>
      </c>
      <c r="K15" s="1">
        <v>5</v>
      </c>
      <c r="L15" s="1" t="s">
        <v>79</v>
      </c>
      <c r="M15" s="1" t="s">
        <v>79</v>
      </c>
      <c r="N15" s="1" t="s">
        <v>79</v>
      </c>
      <c r="O15" s="1" t="s">
        <v>79</v>
      </c>
      <c r="P15" s="1">
        <v>2</v>
      </c>
      <c r="Q15" s="1" t="s">
        <v>79</v>
      </c>
      <c r="U15" s="1">
        <v>2</v>
      </c>
      <c r="AE15" s="1">
        <v>2</v>
      </c>
    </row>
    <row r="16" spans="1:34" x14ac:dyDescent="0.3">
      <c r="A16" s="2" t="s">
        <v>98</v>
      </c>
      <c r="B16" s="1">
        <v>4</v>
      </c>
      <c r="E16" s="1" t="s">
        <v>4</v>
      </c>
      <c r="F16" s="59"/>
      <c r="G16" s="59"/>
      <c r="H16" s="1">
        <v>2</v>
      </c>
      <c r="I16" s="1">
        <v>2</v>
      </c>
      <c r="J16" s="1">
        <v>3</v>
      </c>
      <c r="K16" s="1">
        <v>4</v>
      </c>
      <c r="L16" s="1" t="s">
        <v>79</v>
      </c>
      <c r="M16" s="1" t="s">
        <v>79</v>
      </c>
      <c r="N16" s="1" t="s">
        <v>79</v>
      </c>
      <c r="O16" s="1" t="s">
        <v>79</v>
      </c>
      <c r="P16" s="1">
        <v>1</v>
      </c>
      <c r="Q16" s="1" t="s">
        <v>79</v>
      </c>
      <c r="U16" s="1">
        <v>2</v>
      </c>
      <c r="AA16" s="1">
        <v>2</v>
      </c>
      <c r="AE16" s="1">
        <v>2</v>
      </c>
    </row>
    <row r="17" spans="1:34" x14ac:dyDescent="0.3">
      <c r="A17" s="4" t="s">
        <v>97</v>
      </c>
      <c r="B17" s="3">
        <v>9</v>
      </c>
      <c r="C17" s="3"/>
      <c r="D17" s="3"/>
      <c r="E17" s="3" t="s">
        <v>4</v>
      </c>
      <c r="F17" s="3" t="s">
        <v>79</v>
      </c>
      <c r="G17" s="3" t="s">
        <v>79</v>
      </c>
      <c r="H17" s="3">
        <v>3</v>
      </c>
      <c r="I17" s="3">
        <v>4</v>
      </c>
      <c r="J17" s="3" t="s">
        <v>79</v>
      </c>
      <c r="K17" s="3"/>
      <c r="L17" s="3" t="s">
        <v>79</v>
      </c>
      <c r="M17" s="3" t="s">
        <v>79</v>
      </c>
      <c r="N17" s="3" t="s">
        <v>79</v>
      </c>
      <c r="O17" s="3" t="s">
        <v>79</v>
      </c>
      <c r="P17" s="3">
        <v>3</v>
      </c>
      <c r="Q17" s="3" t="s">
        <v>79</v>
      </c>
      <c r="R17" s="3">
        <v>3</v>
      </c>
      <c r="S17" s="3">
        <v>3</v>
      </c>
      <c r="T17" s="3">
        <v>3</v>
      </c>
      <c r="V17" s="1">
        <v>3</v>
      </c>
      <c r="AA17" s="1">
        <v>3</v>
      </c>
      <c r="AC17" s="1">
        <v>3</v>
      </c>
      <c r="AF17" s="1">
        <v>3</v>
      </c>
      <c r="AG17" s="1">
        <v>3</v>
      </c>
      <c r="AH17" s="1">
        <v>3</v>
      </c>
    </row>
    <row r="18" spans="1:34" ht="23.25" customHeight="1" x14ac:dyDescent="0.3">
      <c r="A18" s="2" t="s">
        <v>96</v>
      </c>
      <c r="B18" s="1">
        <v>9</v>
      </c>
      <c r="E18" s="1" t="s">
        <v>4</v>
      </c>
      <c r="F18" s="60" t="s">
        <v>95</v>
      </c>
      <c r="G18" s="59">
        <f>SUM(B18:B20)</f>
        <v>35</v>
      </c>
      <c r="H18" s="1">
        <v>2</v>
      </c>
      <c r="I18" s="1">
        <v>3</v>
      </c>
      <c r="J18" s="1">
        <v>5</v>
      </c>
      <c r="K18" s="1">
        <v>8</v>
      </c>
      <c r="L18" s="1" t="s">
        <v>79</v>
      </c>
      <c r="M18" s="1" t="s">
        <v>79</v>
      </c>
      <c r="N18" s="1" t="s">
        <v>79</v>
      </c>
      <c r="O18" s="1" t="s">
        <v>79</v>
      </c>
      <c r="P18" s="1" t="s">
        <v>79</v>
      </c>
      <c r="Q18" s="1" t="s">
        <v>79</v>
      </c>
      <c r="AA18" s="1">
        <v>1</v>
      </c>
    </row>
    <row r="19" spans="1:34" ht="23.25" customHeight="1" x14ac:dyDescent="0.3">
      <c r="A19" s="2" t="s">
        <v>94</v>
      </c>
      <c r="B19" s="1">
        <v>17</v>
      </c>
      <c r="E19" s="1" t="s">
        <v>4</v>
      </c>
      <c r="F19" s="60"/>
      <c r="G19" s="59"/>
      <c r="H19" s="1">
        <v>4</v>
      </c>
      <c r="I19" s="1">
        <v>4</v>
      </c>
      <c r="J19" s="1">
        <v>5</v>
      </c>
      <c r="K19" s="1">
        <v>12</v>
      </c>
      <c r="L19" s="1" t="s">
        <v>79</v>
      </c>
      <c r="M19" s="1" t="s">
        <v>79</v>
      </c>
      <c r="N19" s="1" t="s">
        <v>79</v>
      </c>
      <c r="O19" s="1" t="s">
        <v>79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V19" s="1">
        <v>3</v>
      </c>
      <c r="AA19" s="1">
        <v>3</v>
      </c>
      <c r="AC19" s="1">
        <v>3</v>
      </c>
      <c r="AF19" s="1">
        <v>3</v>
      </c>
      <c r="AG19" s="1">
        <v>3</v>
      </c>
      <c r="AH19" s="1">
        <v>3</v>
      </c>
    </row>
    <row r="20" spans="1:34" x14ac:dyDescent="0.3">
      <c r="A20" s="2" t="s">
        <v>93</v>
      </c>
      <c r="B20" s="1">
        <v>9</v>
      </c>
      <c r="E20" s="1" t="s">
        <v>4</v>
      </c>
      <c r="F20" s="60"/>
      <c r="G20" s="59"/>
      <c r="H20" s="1">
        <v>2</v>
      </c>
      <c r="I20" s="1">
        <v>2</v>
      </c>
      <c r="J20" s="1" t="s">
        <v>79</v>
      </c>
      <c r="L20" s="1">
        <v>3</v>
      </c>
      <c r="M20" s="1">
        <v>3</v>
      </c>
      <c r="N20" s="1">
        <v>3</v>
      </c>
      <c r="O20" s="1">
        <v>3</v>
      </c>
      <c r="P20" s="1" t="s">
        <v>79</v>
      </c>
      <c r="Q20" s="1" t="s">
        <v>79</v>
      </c>
      <c r="AA20" s="1">
        <v>1</v>
      </c>
    </row>
    <row r="21" spans="1:34" x14ac:dyDescent="0.3">
      <c r="A21" s="2" t="s">
        <v>92</v>
      </c>
      <c r="B21" s="1">
        <v>4</v>
      </c>
      <c r="E21" s="1" t="s">
        <v>4</v>
      </c>
      <c r="H21" s="1">
        <v>2</v>
      </c>
      <c r="I21" s="1">
        <v>2</v>
      </c>
      <c r="J21" s="1" t="s">
        <v>79</v>
      </c>
      <c r="L21" s="1" t="s">
        <v>79</v>
      </c>
      <c r="M21" s="1" t="s">
        <v>79</v>
      </c>
      <c r="N21" s="1" t="s">
        <v>79</v>
      </c>
      <c r="O21" s="1" t="s">
        <v>79</v>
      </c>
      <c r="P21" s="1" t="s">
        <v>79</v>
      </c>
      <c r="Q21" s="1" t="s">
        <v>79</v>
      </c>
    </row>
    <row r="22" spans="1:34" x14ac:dyDescent="0.3">
      <c r="A22" s="2" t="s">
        <v>91</v>
      </c>
      <c r="B22" s="1">
        <v>15</v>
      </c>
      <c r="E22" s="1" t="s">
        <v>4</v>
      </c>
      <c r="H22" s="1">
        <v>3</v>
      </c>
      <c r="I22" s="1">
        <v>3</v>
      </c>
      <c r="J22" s="1" t="s">
        <v>79</v>
      </c>
      <c r="L22" s="1" t="s">
        <v>79</v>
      </c>
      <c r="M22" s="1" t="s">
        <v>79</v>
      </c>
      <c r="N22" s="1" t="s">
        <v>79</v>
      </c>
      <c r="O22" s="1" t="s">
        <v>79</v>
      </c>
      <c r="P22" s="1" t="s">
        <v>79</v>
      </c>
      <c r="Q22" s="1" t="s">
        <v>79</v>
      </c>
    </row>
    <row r="23" spans="1:34" x14ac:dyDescent="0.3">
      <c r="A23" s="2" t="s">
        <v>90</v>
      </c>
      <c r="B23" s="1">
        <v>4</v>
      </c>
      <c r="E23" s="1" t="s">
        <v>4</v>
      </c>
      <c r="H23" s="1">
        <v>2</v>
      </c>
      <c r="I23" s="1">
        <v>2</v>
      </c>
      <c r="J23" s="1">
        <v>3</v>
      </c>
      <c r="K23" s="1">
        <v>4</v>
      </c>
      <c r="L23" s="1" t="s">
        <v>79</v>
      </c>
      <c r="M23" s="1" t="s">
        <v>79</v>
      </c>
      <c r="N23" s="1" t="s">
        <v>79</v>
      </c>
      <c r="O23" s="1" t="s">
        <v>79</v>
      </c>
      <c r="P23" s="1" t="s">
        <v>79</v>
      </c>
      <c r="Q23" s="1" t="s">
        <v>79</v>
      </c>
    </row>
    <row r="24" spans="1:34" x14ac:dyDescent="0.3">
      <c r="A24" s="2" t="s">
        <v>89</v>
      </c>
      <c r="B24" s="1">
        <v>6</v>
      </c>
      <c r="E24" s="1" t="s">
        <v>4</v>
      </c>
      <c r="F24" s="59" t="s">
        <v>88</v>
      </c>
      <c r="G24" s="59">
        <f>SUM(B24:B25)</f>
        <v>31</v>
      </c>
      <c r="H24" s="1">
        <v>2</v>
      </c>
      <c r="I24" s="1">
        <v>3</v>
      </c>
      <c r="J24" s="1">
        <v>3</v>
      </c>
      <c r="K24" s="1">
        <v>6</v>
      </c>
      <c r="L24" s="1" t="s">
        <v>79</v>
      </c>
      <c r="M24" s="1" t="s">
        <v>79</v>
      </c>
      <c r="N24" s="1" t="s">
        <v>79</v>
      </c>
      <c r="O24" s="1" t="s">
        <v>79</v>
      </c>
      <c r="P24" s="1" t="s">
        <v>79</v>
      </c>
      <c r="AB24" s="1">
        <v>3</v>
      </c>
    </row>
    <row r="25" spans="1:34" x14ac:dyDescent="0.3">
      <c r="A25" s="2" t="s">
        <v>87</v>
      </c>
      <c r="B25" s="1">
        <v>25</v>
      </c>
      <c r="E25" s="1" t="s">
        <v>4</v>
      </c>
      <c r="F25" s="59"/>
      <c r="G25" s="59"/>
      <c r="H25" s="1">
        <v>3</v>
      </c>
      <c r="I25" s="1">
        <v>5</v>
      </c>
      <c r="J25" s="1">
        <v>6</v>
      </c>
      <c r="K25" s="1">
        <v>15</v>
      </c>
      <c r="L25" s="1" t="s">
        <v>79</v>
      </c>
      <c r="M25" s="1" t="s">
        <v>79</v>
      </c>
      <c r="N25" s="1" t="s">
        <v>79</v>
      </c>
      <c r="O25" s="1" t="s">
        <v>79</v>
      </c>
      <c r="P25" s="1">
        <v>3</v>
      </c>
      <c r="Q25" s="1">
        <v>6</v>
      </c>
      <c r="R25" s="1">
        <v>6</v>
      </c>
      <c r="S25" s="1">
        <v>6</v>
      </c>
      <c r="T25" s="1">
        <v>6</v>
      </c>
      <c r="V25" s="1">
        <v>3</v>
      </c>
      <c r="AA25" s="1">
        <v>3</v>
      </c>
      <c r="AF25" s="1">
        <v>3</v>
      </c>
      <c r="AG25" s="1">
        <v>3</v>
      </c>
      <c r="AH25" s="1">
        <v>3</v>
      </c>
    </row>
    <row r="26" spans="1:34" x14ac:dyDescent="0.3">
      <c r="A26" s="40" t="s">
        <v>86</v>
      </c>
      <c r="B26" s="1">
        <v>1</v>
      </c>
      <c r="E26" s="1" t="s">
        <v>1</v>
      </c>
      <c r="H26" s="1" t="s">
        <v>79</v>
      </c>
      <c r="I26" s="1">
        <v>2</v>
      </c>
      <c r="J26" s="1" t="s">
        <v>79</v>
      </c>
      <c r="L26" s="1" t="s">
        <v>79</v>
      </c>
      <c r="M26" s="1" t="s">
        <v>79</v>
      </c>
      <c r="N26" s="1" t="s">
        <v>79</v>
      </c>
      <c r="O26" s="1" t="s">
        <v>79</v>
      </c>
      <c r="P26" s="1" t="s">
        <v>79</v>
      </c>
      <c r="Q26" s="1" t="s">
        <v>79</v>
      </c>
    </row>
    <row r="27" spans="1:34" x14ac:dyDescent="0.3">
      <c r="A27" s="2" t="s">
        <v>85</v>
      </c>
      <c r="B27" s="1">
        <v>5</v>
      </c>
      <c r="E27" s="1" t="s">
        <v>4</v>
      </c>
      <c r="H27" s="1">
        <v>3</v>
      </c>
      <c r="I27" s="1">
        <v>3</v>
      </c>
      <c r="J27" s="1" t="s">
        <v>79</v>
      </c>
      <c r="L27" s="1" t="s">
        <v>79</v>
      </c>
      <c r="M27" s="1" t="s">
        <v>79</v>
      </c>
      <c r="N27" s="1" t="s">
        <v>79</v>
      </c>
      <c r="O27" s="1" t="s">
        <v>79</v>
      </c>
      <c r="P27" s="1" t="s">
        <v>79</v>
      </c>
      <c r="Q27" s="1" t="s">
        <v>79</v>
      </c>
    </row>
    <row r="28" spans="1:34" x14ac:dyDescent="0.3">
      <c r="A28" s="2" t="s">
        <v>84</v>
      </c>
      <c r="B28" s="1">
        <v>5</v>
      </c>
      <c r="E28" s="1" t="s">
        <v>4</v>
      </c>
      <c r="H28" s="1">
        <v>3</v>
      </c>
      <c r="I28" s="1">
        <v>3</v>
      </c>
      <c r="J28" s="1">
        <v>3</v>
      </c>
      <c r="K28" s="1">
        <v>5</v>
      </c>
      <c r="L28" s="1" t="s">
        <v>79</v>
      </c>
      <c r="M28" s="1" t="s">
        <v>79</v>
      </c>
      <c r="N28" s="1" t="s">
        <v>79</v>
      </c>
      <c r="O28" s="1" t="s">
        <v>79</v>
      </c>
      <c r="P28" s="1">
        <v>2</v>
      </c>
      <c r="Q28" s="1" t="s">
        <v>79</v>
      </c>
      <c r="T28" s="1" t="s">
        <v>79</v>
      </c>
      <c r="V28" s="1">
        <v>2</v>
      </c>
      <c r="AF28" s="1">
        <v>2</v>
      </c>
      <c r="AG28" s="1">
        <v>2</v>
      </c>
      <c r="AH28" s="1">
        <v>2</v>
      </c>
    </row>
    <row r="29" spans="1:34" x14ac:dyDescent="0.3">
      <c r="A29" s="2" t="s">
        <v>83</v>
      </c>
      <c r="B29" s="1">
        <v>14</v>
      </c>
      <c r="E29" s="1" t="s">
        <v>4</v>
      </c>
      <c r="H29" s="1">
        <v>3</v>
      </c>
      <c r="I29" s="1">
        <v>3</v>
      </c>
      <c r="J29" s="1">
        <v>3</v>
      </c>
      <c r="K29" s="1">
        <v>11</v>
      </c>
      <c r="L29" s="1" t="s">
        <v>79</v>
      </c>
      <c r="M29" s="1" t="s">
        <v>79</v>
      </c>
      <c r="N29" s="1" t="s">
        <v>79</v>
      </c>
      <c r="O29" s="1" t="s">
        <v>79</v>
      </c>
      <c r="P29" s="1" t="s">
        <v>79</v>
      </c>
      <c r="Q29" s="1" t="s">
        <v>79</v>
      </c>
      <c r="V29" s="1" t="s">
        <v>79</v>
      </c>
      <c r="W29" s="1">
        <v>2</v>
      </c>
      <c r="AF29" s="1" t="s">
        <v>79</v>
      </c>
      <c r="AG29" s="1" t="s">
        <v>79</v>
      </c>
      <c r="AH29" s="1" t="s">
        <v>79</v>
      </c>
    </row>
    <row r="30" spans="1:34" x14ac:dyDescent="0.3">
      <c r="A30" s="2" t="s">
        <v>82</v>
      </c>
      <c r="B30" s="1">
        <v>11</v>
      </c>
      <c r="E30" s="1" t="s">
        <v>4</v>
      </c>
      <c r="H30" s="1">
        <v>3</v>
      </c>
      <c r="I30" s="1">
        <v>3</v>
      </c>
      <c r="J30" s="1">
        <v>2</v>
      </c>
      <c r="K30" s="1">
        <v>10</v>
      </c>
      <c r="L30" s="1" t="s">
        <v>79</v>
      </c>
      <c r="M30" s="1" t="s">
        <v>79</v>
      </c>
      <c r="N30" s="1" t="s">
        <v>79</v>
      </c>
      <c r="O30" s="1" t="s">
        <v>79</v>
      </c>
      <c r="P30" s="1" t="s">
        <v>79</v>
      </c>
      <c r="Q30" s="1" t="s">
        <v>79</v>
      </c>
      <c r="R30" s="1">
        <v>3</v>
      </c>
      <c r="S30" s="1">
        <v>3</v>
      </c>
      <c r="T30" s="1">
        <v>3</v>
      </c>
      <c r="V30" s="1">
        <v>3</v>
      </c>
      <c r="AC30" s="1">
        <v>3</v>
      </c>
      <c r="AF30" s="1">
        <v>3</v>
      </c>
      <c r="AG30" s="1">
        <v>3</v>
      </c>
      <c r="AH30" s="1">
        <v>3</v>
      </c>
    </row>
    <row r="31" spans="1:34" x14ac:dyDescent="0.3">
      <c r="A31" s="2" t="s">
        <v>81</v>
      </c>
      <c r="B31" s="1">
        <v>13</v>
      </c>
      <c r="E31" s="1" t="s">
        <v>4</v>
      </c>
      <c r="H31" s="1">
        <v>2</v>
      </c>
      <c r="I31" s="1">
        <v>2</v>
      </c>
      <c r="J31" s="1" t="s">
        <v>79</v>
      </c>
      <c r="L31" s="1" t="s">
        <v>79</v>
      </c>
      <c r="M31" s="1" t="s">
        <v>79</v>
      </c>
      <c r="N31" s="1" t="s">
        <v>79</v>
      </c>
      <c r="O31" s="1" t="s">
        <v>79</v>
      </c>
      <c r="P31" s="1" t="s">
        <v>79</v>
      </c>
      <c r="Q31" s="1" t="s">
        <v>79</v>
      </c>
      <c r="R31" s="1">
        <v>3</v>
      </c>
      <c r="S31" s="1">
        <v>3</v>
      </c>
      <c r="T31" s="1">
        <v>3</v>
      </c>
      <c r="V31" s="1">
        <v>2</v>
      </c>
      <c r="AC31" s="1">
        <v>3</v>
      </c>
      <c r="AF31" s="1">
        <v>2</v>
      </c>
      <c r="AG31" s="1">
        <v>2</v>
      </c>
      <c r="AH31" s="1">
        <v>2</v>
      </c>
    </row>
    <row r="32" spans="1:34" x14ac:dyDescent="0.3">
      <c r="A32" s="2" t="s">
        <v>80</v>
      </c>
      <c r="B32" s="1">
        <v>6</v>
      </c>
      <c r="E32" s="1" t="s">
        <v>4</v>
      </c>
      <c r="H32" s="1">
        <v>3</v>
      </c>
      <c r="I32" s="1">
        <v>3</v>
      </c>
      <c r="J32" s="1" t="s">
        <v>79</v>
      </c>
      <c r="L32" s="1">
        <v>2</v>
      </c>
      <c r="M32" s="1">
        <v>2</v>
      </c>
      <c r="N32" s="1">
        <v>2</v>
      </c>
      <c r="O32" s="1">
        <v>2</v>
      </c>
      <c r="P32" s="1" t="s">
        <v>79</v>
      </c>
      <c r="Q32" s="1" t="s">
        <v>79</v>
      </c>
      <c r="W32" s="1">
        <v>2</v>
      </c>
    </row>
    <row r="33" spans="1:34" x14ac:dyDescent="0.3">
      <c r="A33" s="2" t="s">
        <v>78</v>
      </c>
      <c r="B33" s="1">
        <v>3</v>
      </c>
      <c r="E33" s="1" t="s">
        <v>4</v>
      </c>
      <c r="H33" s="1">
        <v>1</v>
      </c>
      <c r="I33" s="1">
        <v>2</v>
      </c>
      <c r="J33" s="1" t="s">
        <v>79</v>
      </c>
      <c r="L33" s="1">
        <v>2</v>
      </c>
      <c r="M33" s="1">
        <v>2</v>
      </c>
      <c r="N33" s="1">
        <v>2</v>
      </c>
      <c r="O33" s="1">
        <v>2</v>
      </c>
      <c r="P33" s="1" t="s">
        <v>79</v>
      </c>
      <c r="Q33" s="1" t="s">
        <v>79</v>
      </c>
    </row>
    <row r="34" spans="1:34" x14ac:dyDescent="0.3">
      <c r="A34" s="2" t="s">
        <v>77</v>
      </c>
      <c r="B34" s="1">
        <v>1</v>
      </c>
      <c r="E34" s="1" t="s">
        <v>4</v>
      </c>
      <c r="H34" s="1" t="s">
        <v>79</v>
      </c>
      <c r="I34" s="1">
        <v>2</v>
      </c>
      <c r="J34" s="1" t="s">
        <v>79</v>
      </c>
      <c r="L34" s="1">
        <v>2</v>
      </c>
      <c r="M34" s="1">
        <v>2</v>
      </c>
      <c r="N34" s="1">
        <v>2</v>
      </c>
      <c r="O34" s="1">
        <v>2</v>
      </c>
      <c r="P34" s="1" t="s">
        <v>79</v>
      </c>
      <c r="Q34" s="1" t="s">
        <v>79</v>
      </c>
      <c r="R34" s="1">
        <v>1</v>
      </c>
      <c r="S34" s="1">
        <v>1</v>
      </c>
      <c r="T34" s="1">
        <v>1</v>
      </c>
    </row>
    <row r="35" spans="1:34" x14ac:dyDescent="0.3">
      <c r="A35" s="2" t="s">
        <v>76</v>
      </c>
      <c r="B35" s="1">
        <v>27</v>
      </c>
      <c r="E35" s="1" t="s">
        <v>4</v>
      </c>
      <c r="H35" s="1">
        <v>3</v>
      </c>
      <c r="I35" s="1">
        <v>6</v>
      </c>
      <c r="J35" s="1">
        <v>7</v>
      </c>
      <c r="K35" s="1">
        <v>15</v>
      </c>
      <c r="L35" s="1" t="s">
        <v>79</v>
      </c>
      <c r="M35" s="1" t="s">
        <v>79</v>
      </c>
      <c r="N35" s="1" t="s">
        <v>79</v>
      </c>
      <c r="O35" s="1" t="s">
        <v>79</v>
      </c>
      <c r="P35" s="1" t="s">
        <v>79</v>
      </c>
      <c r="Q35" s="1" t="s">
        <v>79</v>
      </c>
      <c r="R35" s="1">
        <v>3</v>
      </c>
      <c r="S35" s="1">
        <v>3</v>
      </c>
      <c r="T35" s="1">
        <v>3</v>
      </c>
      <c r="U35" s="1">
        <v>2</v>
      </c>
      <c r="V35" s="1">
        <v>3</v>
      </c>
      <c r="AA35" s="1">
        <v>2</v>
      </c>
      <c r="AC35" s="1">
        <v>3</v>
      </c>
      <c r="AF35" s="1">
        <v>3</v>
      </c>
      <c r="AG35" s="1">
        <v>3</v>
      </c>
      <c r="AH35" s="1">
        <v>3</v>
      </c>
    </row>
    <row r="36" spans="1:34" x14ac:dyDescent="0.3">
      <c r="A36" s="2" t="s">
        <v>75</v>
      </c>
      <c r="B36" s="1">
        <v>6</v>
      </c>
      <c r="E36" s="1" t="s">
        <v>4</v>
      </c>
      <c r="H36" s="1">
        <v>2</v>
      </c>
      <c r="I36" s="1">
        <v>3</v>
      </c>
      <c r="J36" s="1">
        <v>3</v>
      </c>
      <c r="K36" s="1">
        <v>6</v>
      </c>
      <c r="L36" s="1" t="s">
        <v>79</v>
      </c>
      <c r="M36" s="1" t="s">
        <v>79</v>
      </c>
      <c r="N36" s="1" t="s">
        <v>79</v>
      </c>
      <c r="O36" s="1" t="s">
        <v>79</v>
      </c>
      <c r="P36" s="1" t="s">
        <v>79</v>
      </c>
      <c r="Q36" s="1" t="s">
        <v>79</v>
      </c>
      <c r="W36" s="1">
        <v>2</v>
      </c>
    </row>
    <row r="37" spans="1:34" x14ac:dyDescent="0.3">
      <c r="A37" s="2" t="s">
        <v>74</v>
      </c>
      <c r="B37" s="1">
        <v>1</v>
      </c>
      <c r="E37" s="1" t="s">
        <v>4</v>
      </c>
      <c r="H37" s="1">
        <v>2</v>
      </c>
      <c r="I37" s="1">
        <v>3</v>
      </c>
      <c r="J37" s="1" t="s">
        <v>79</v>
      </c>
      <c r="L37" s="1" t="s">
        <v>79</v>
      </c>
      <c r="M37" s="1" t="s">
        <v>79</v>
      </c>
      <c r="N37" s="1" t="s">
        <v>79</v>
      </c>
      <c r="O37" s="1" t="s">
        <v>79</v>
      </c>
      <c r="P37" s="1" t="s">
        <v>79</v>
      </c>
      <c r="Q37" s="1" t="s">
        <v>79</v>
      </c>
    </row>
    <row r="38" spans="1:34" x14ac:dyDescent="0.3">
      <c r="A38" s="2" t="s">
        <v>73</v>
      </c>
      <c r="B38" s="1">
        <v>11</v>
      </c>
      <c r="E38" s="1" t="s">
        <v>4</v>
      </c>
      <c r="H38" s="1">
        <v>2</v>
      </c>
      <c r="I38" s="1">
        <v>3</v>
      </c>
      <c r="J38" s="1" t="s">
        <v>79</v>
      </c>
      <c r="L38" s="1" t="s">
        <v>79</v>
      </c>
      <c r="M38" s="1" t="s">
        <v>79</v>
      </c>
      <c r="N38" s="1" t="s">
        <v>79</v>
      </c>
      <c r="O38" s="1" t="s">
        <v>79</v>
      </c>
      <c r="P38" s="1" t="s">
        <v>79</v>
      </c>
      <c r="Q38" s="1" t="s">
        <v>79</v>
      </c>
      <c r="X38" s="1">
        <v>3</v>
      </c>
    </row>
    <row r="39" spans="1:34" x14ac:dyDescent="0.3">
      <c r="A39" s="2" t="s">
        <v>72</v>
      </c>
      <c r="B39" s="1">
        <v>1</v>
      </c>
      <c r="E39" s="1" t="s">
        <v>4</v>
      </c>
      <c r="H39" s="1">
        <v>2</v>
      </c>
      <c r="I39" s="1">
        <v>3</v>
      </c>
      <c r="J39" s="1" t="s">
        <v>79</v>
      </c>
      <c r="L39" s="1" t="s">
        <v>79</v>
      </c>
      <c r="M39" s="1" t="s">
        <v>79</v>
      </c>
      <c r="N39" s="1" t="s">
        <v>79</v>
      </c>
      <c r="O39" s="1" t="s">
        <v>79</v>
      </c>
      <c r="P39" s="1" t="s">
        <v>79</v>
      </c>
      <c r="Q39" s="1" t="s">
        <v>79</v>
      </c>
    </row>
    <row r="40" spans="1:34" x14ac:dyDescent="0.3">
      <c r="A40" s="2" t="s">
        <v>71</v>
      </c>
      <c r="B40" s="1">
        <v>3</v>
      </c>
      <c r="E40" s="1" t="s">
        <v>4</v>
      </c>
      <c r="H40" s="1">
        <v>2</v>
      </c>
      <c r="I40" s="1">
        <v>2</v>
      </c>
      <c r="J40" s="1">
        <v>3</v>
      </c>
      <c r="K40" s="1">
        <v>3</v>
      </c>
      <c r="L40" s="1" t="s">
        <v>79</v>
      </c>
      <c r="M40" s="1" t="s">
        <v>79</v>
      </c>
      <c r="N40" s="1" t="s">
        <v>79</v>
      </c>
      <c r="O40" s="1" t="s">
        <v>79</v>
      </c>
      <c r="P40" s="1" t="s">
        <v>79</v>
      </c>
      <c r="Q40" s="1" t="s">
        <v>79</v>
      </c>
    </row>
    <row r="41" spans="1:34" x14ac:dyDescent="0.3">
      <c r="A41" s="2" t="s">
        <v>70</v>
      </c>
      <c r="B41" s="1">
        <v>1</v>
      </c>
      <c r="E41" s="1" t="s">
        <v>4</v>
      </c>
      <c r="H41" s="1" t="s">
        <v>79</v>
      </c>
      <c r="I41" s="1" t="s">
        <v>79</v>
      </c>
      <c r="J41" s="1" t="s">
        <v>79</v>
      </c>
      <c r="L41" s="1" t="s">
        <v>79</v>
      </c>
      <c r="M41" s="1" t="s">
        <v>79</v>
      </c>
      <c r="N41" s="1" t="s">
        <v>79</v>
      </c>
      <c r="O41" s="1" t="s">
        <v>79</v>
      </c>
      <c r="P41" s="1" t="s">
        <v>79</v>
      </c>
      <c r="Q41" s="1" t="s">
        <v>79</v>
      </c>
    </row>
    <row r="42" spans="1:34" x14ac:dyDescent="0.3">
      <c r="A42" s="2" t="s">
        <v>69</v>
      </c>
      <c r="B42" s="1">
        <v>9</v>
      </c>
      <c r="E42" s="1" t="s">
        <v>4</v>
      </c>
      <c r="H42" s="1">
        <v>3</v>
      </c>
      <c r="I42" s="1">
        <v>3</v>
      </c>
      <c r="J42" s="1">
        <v>3</v>
      </c>
      <c r="K42" s="1">
        <v>8</v>
      </c>
      <c r="L42" s="1" t="s">
        <v>79</v>
      </c>
      <c r="M42" s="1" t="s">
        <v>79</v>
      </c>
      <c r="N42" s="1" t="s">
        <v>79</v>
      </c>
      <c r="O42" s="1" t="s">
        <v>79</v>
      </c>
      <c r="P42" s="1" t="s">
        <v>79</v>
      </c>
      <c r="Q42" s="1" t="s">
        <v>79</v>
      </c>
    </row>
    <row r="43" spans="1:34" x14ac:dyDescent="0.3">
      <c r="A43" s="2" t="s">
        <v>68</v>
      </c>
      <c r="B43" s="1">
        <v>10</v>
      </c>
      <c r="E43" s="1" t="s">
        <v>4</v>
      </c>
      <c r="H43" s="1" t="s">
        <v>79</v>
      </c>
      <c r="I43" s="1">
        <v>3</v>
      </c>
      <c r="J43" s="1">
        <v>3</v>
      </c>
      <c r="K43" s="1">
        <v>9</v>
      </c>
      <c r="L43" s="1" t="s">
        <v>79</v>
      </c>
      <c r="M43" s="1" t="s">
        <v>79</v>
      </c>
      <c r="N43" s="1" t="s">
        <v>79</v>
      </c>
      <c r="O43" s="1" t="s">
        <v>79</v>
      </c>
      <c r="P43" s="1" t="s">
        <v>79</v>
      </c>
      <c r="Q43" s="1" t="s">
        <v>79</v>
      </c>
    </row>
    <row r="44" spans="1:34" x14ac:dyDescent="0.3">
      <c r="A44" s="2" t="s">
        <v>67</v>
      </c>
      <c r="B44" s="1">
        <v>3</v>
      </c>
      <c r="E44" s="1" t="s">
        <v>1</v>
      </c>
      <c r="H44" s="1">
        <v>2</v>
      </c>
      <c r="I44" s="1">
        <v>2</v>
      </c>
      <c r="J44" s="1" t="s">
        <v>79</v>
      </c>
      <c r="L44" s="1" t="s">
        <v>79</v>
      </c>
      <c r="M44" s="1" t="s">
        <v>79</v>
      </c>
      <c r="N44" s="1" t="s">
        <v>79</v>
      </c>
      <c r="O44" s="1" t="s">
        <v>79</v>
      </c>
      <c r="P44" s="1" t="s">
        <v>79</v>
      </c>
      <c r="Q44" s="1" t="s">
        <v>79</v>
      </c>
    </row>
    <row r="45" spans="1:34" x14ac:dyDescent="0.3">
      <c r="A45" s="2" t="s">
        <v>66</v>
      </c>
      <c r="B45" s="1">
        <v>5</v>
      </c>
      <c r="E45" s="1" t="s">
        <v>4</v>
      </c>
      <c r="H45" s="1">
        <v>3</v>
      </c>
      <c r="I45" s="1">
        <v>3</v>
      </c>
      <c r="J45" s="1">
        <v>3</v>
      </c>
      <c r="K45" s="1">
        <v>5</v>
      </c>
      <c r="L45" s="1" t="s">
        <v>79</v>
      </c>
      <c r="M45" s="1" t="s">
        <v>79</v>
      </c>
      <c r="N45" s="1" t="s">
        <v>79</v>
      </c>
      <c r="O45" s="1" t="s">
        <v>79</v>
      </c>
      <c r="P45" s="1" t="s">
        <v>79</v>
      </c>
      <c r="Q45" s="1" t="s">
        <v>79</v>
      </c>
      <c r="R45" s="1">
        <v>3</v>
      </c>
      <c r="S45" s="1">
        <v>3</v>
      </c>
      <c r="T45" s="1">
        <v>3</v>
      </c>
      <c r="U45" s="1">
        <v>2</v>
      </c>
      <c r="V45" s="1">
        <v>2</v>
      </c>
      <c r="AC45" s="1">
        <v>3</v>
      </c>
      <c r="AG45" s="1">
        <v>2</v>
      </c>
      <c r="AH45" s="1">
        <v>2</v>
      </c>
    </row>
    <row r="46" spans="1:34" x14ac:dyDescent="0.3">
      <c r="A46" s="2" t="s">
        <v>65</v>
      </c>
      <c r="B46" s="1">
        <v>8</v>
      </c>
      <c r="E46" s="1" t="s">
        <v>4</v>
      </c>
      <c r="H46" s="1">
        <v>2</v>
      </c>
      <c r="I46" s="1">
        <v>3</v>
      </c>
      <c r="J46" s="1" t="s">
        <v>79</v>
      </c>
      <c r="L46" s="1">
        <v>3</v>
      </c>
      <c r="M46" s="1">
        <v>3</v>
      </c>
      <c r="N46" s="1">
        <v>3</v>
      </c>
      <c r="O46" s="1">
        <v>3</v>
      </c>
      <c r="P46" s="1" t="s">
        <v>79</v>
      </c>
      <c r="Q46" s="1">
        <v>3</v>
      </c>
      <c r="V46" s="1" t="s">
        <v>79</v>
      </c>
      <c r="AF46" s="1" t="s">
        <v>79</v>
      </c>
      <c r="AG46" s="1" t="s">
        <v>79</v>
      </c>
      <c r="AH46" s="1" t="s">
        <v>79</v>
      </c>
    </row>
    <row r="47" spans="1:34" x14ac:dyDescent="0.3">
      <c r="A47" s="2" t="s">
        <v>64</v>
      </c>
      <c r="B47" s="1">
        <v>1</v>
      </c>
      <c r="E47" s="1" t="s">
        <v>4</v>
      </c>
      <c r="H47" s="1" t="s">
        <v>79</v>
      </c>
      <c r="I47" s="1">
        <v>2</v>
      </c>
      <c r="J47" s="1" t="s">
        <v>79</v>
      </c>
      <c r="L47" s="1" t="s">
        <v>79</v>
      </c>
      <c r="M47" s="1" t="s">
        <v>79</v>
      </c>
      <c r="N47" s="1" t="s">
        <v>79</v>
      </c>
      <c r="O47" s="1" t="s">
        <v>79</v>
      </c>
      <c r="P47" s="1" t="s">
        <v>79</v>
      </c>
      <c r="Q47" s="1" t="s">
        <v>79</v>
      </c>
    </row>
    <row r="48" spans="1:34" x14ac:dyDescent="0.3">
      <c r="A48" s="2" t="s">
        <v>63</v>
      </c>
      <c r="B48" s="1">
        <v>4</v>
      </c>
      <c r="E48" s="1" t="s">
        <v>15</v>
      </c>
      <c r="H48" s="1" t="s">
        <v>79</v>
      </c>
      <c r="I48" s="1">
        <v>2</v>
      </c>
      <c r="J48" s="1" t="s">
        <v>79</v>
      </c>
      <c r="L48" s="1" t="s">
        <v>79</v>
      </c>
      <c r="M48" s="1" t="s">
        <v>79</v>
      </c>
      <c r="N48" s="1" t="s">
        <v>79</v>
      </c>
      <c r="O48" s="1" t="s">
        <v>79</v>
      </c>
      <c r="P48" s="1" t="s">
        <v>79</v>
      </c>
      <c r="Q48" s="1" t="s">
        <v>79</v>
      </c>
    </row>
    <row r="49" spans="1:34" x14ac:dyDescent="0.3">
      <c r="A49" s="2" t="s">
        <v>62</v>
      </c>
      <c r="B49" s="1">
        <v>3</v>
      </c>
      <c r="E49" s="1" t="s">
        <v>4</v>
      </c>
      <c r="H49" s="1">
        <v>2</v>
      </c>
      <c r="I49" s="1">
        <v>2</v>
      </c>
      <c r="J49" s="1" t="s">
        <v>79</v>
      </c>
      <c r="L49" s="1" t="s">
        <v>79</v>
      </c>
      <c r="M49" s="1" t="s">
        <v>79</v>
      </c>
      <c r="N49" s="1" t="s">
        <v>79</v>
      </c>
      <c r="O49" s="1" t="s">
        <v>79</v>
      </c>
      <c r="P49" s="1" t="s">
        <v>79</v>
      </c>
      <c r="Q49" s="1" t="s">
        <v>79</v>
      </c>
      <c r="R49" s="1">
        <v>3</v>
      </c>
      <c r="S49" s="1">
        <v>3</v>
      </c>
      <c r="T49" s="1">
        <v>3</v>
      </c>
      <c r="U49" s="1">
        <v>3</v>
      </c>
    </row>
    <row r="50" spans="1:34" x14ac:dyDescent="0.3">
      <c r="A50" s="2" t="s">
        <v>61</v>
      </c>
      <c r="B50" s="1">
        <v>7</v>
      </c>
      <c r="E50" s="1" t="s">
        <v>1</v>
      </c>
      <c r="H50" s="1" t="s">
        <v>79</v>
      </c>
      <c r="I50" s="1">
        <v>3</v>
      </c>
      <c r="J50" s="1" t="s">
        <v>79</v>
      </c>
      <c r="L50" s="1" t="s">
        <v>79</v>
      </c>
      <c r="M50" s="1" t="s">
        <v>79</v>
      </c>
      <c r="N50" s="1" t="s">
        <v>79</v>
      </c>
      <c r="O50" s="1" t="s">
        <v>79</v>
      </c>
      <c r="P50" s="1" t="s">
        <v>79</v>
      </c>
      <c r="Q50" s="1" t="s">
        <v>79</v>
      </c>
      <c r="U50" s="1">
        <v>3</v>
      </c>
      <c r="W50" s="1">
        <v>3</v>
      </c>
      <c r="Y50" s="1">
        <v>3</v>
      </c>
      <c r="Z50" s="1">
        <v>3</v>
      </c>
    </row>
    <row r="51" spans="1:34" x14ac:dyDescent="0.3">
      <c r="A51" s="2" t="s">
        <v>60</v>
      </c>
      <c r="B51" s="1">
        <v>16</v>
      </c>
      <c r="E51" s="1" t="s">
        <v>4</v>
      </c>
      <c r="H51" s="1">
        <v>2</v>
      </c>
      <c r="I51" s="1">
        <v>3</v>
      </c>
      <c r="J51" s="1">
        <v>3</v>
      </c>
      <c r="K51" s="1">
        <v>12</v>
      </c>
      <c r="L51" s="1" t="s">
        <v>79</v>
      </c>
      <c r="M51" s="1" t="s">
        <v>79</v>
      </c>
      <c r="N51" s="1" t="s">
        <v>79</v>
      </c>
      <c r="O51" s="1" t="s">
        <v>79</v>
      </c>
      <c r="P51" s="1" t="s">
        <v>79</v>
      </c>
      <c r="Q51" s="1" t="s">
        <v>79</v>
      </c>
      <c r="W51" s="1">
        <v>3</v>
      </c>
    </row>
    <row r="52" spans="1:34" x14ac:dyDescent="0.3">
      <c r="A52" s="2" t="s">
        <v>59</v>
      </c>
      <c r="B52" s="1">
        <v>8</v>
      </c>
      <c r="E52" s="1" t="s">
        <v>4</v>
      </c>
      <c r="H52" s="1">
        <v>3</v>
      </c>
      <c r="I52" s="1">
        <v>3</v>
      </c>
      <c r="J52" s="1">
        <v>3</v>
      </c>
      <c r="K52" s="1">
        <v>7</v>
      </c>
      <c r="L52" s="1" t="s">
        <v>79</v>
      </c>
      <c r="M52" s="1" t="s">
        <v>79</v>
      </c>
      <c r="N52" s="1" t="s">
        <v>79</v>
      </c>
      <c r="O52" s="1" t="s">
        <v>79</v>
      </c>
      <c r="P52" s="1" t="s">
        <v>79</v>
      </c>
      <c r="Q52" s="1" t="s">
        <v>79</v>
      </c>
      <c r="R52" s="1">
        <v>3</v>
      </c>
      <c r="S52" s="1">
        <v>3</v>
      </c>
      <c r="T52" s="1">
        <v>3</v>
      </c>
      <c r="AH52" s="1">
        <v>5</v>
      </c>
    </row>
    <row r="53" spans="1:34" x14ac:dyDescent="0.3">
      <c r="A53" s="2" t="s">
        <v>58</v>
      </c>
      <c r="B53" s="1">
        <v>4</v>
      </c>
      <c r="E53" s="1" t="s">
        <v>4</v>
      </c>
      <c r="H53" s="1">
        <v>1</v>
      </c>
      <c r="I53" s="1">
        <v>3</v>
      </c>
      <c r="J53" s="1">
        <v>2</v>
      </c>
      <c r="K53" s="1">
        <v>4</v>
      </c>
      <c r="L53" s="1" t="s">
        <v>79</v>
      </c>
      <c r="M53" s="1" t="s">
        <v>79</v>
      </c>
      <c r="N53" s="1" t="s">
        <v>79</v>
      </c>
      <c r="O53" s="1" t="s">
        <v>79</v>
      </c>
      <c r="P53" s="1" t="s">
        <v>79</v>
      </c>
      <c r="Q53" s="1" t="s">
        <v>79</v>
      </c>
    </row>
    <row r="54" spans="1:34" x14ac:dyDescent="0.3">
      <c r="A54" s="2" t="s">
        <v>57</v>
      </c>
      <c r="B54" s="1">
        <v>8</v>
      </c>
      <c r="E54" s="1" t="s">
        <v>4</v>
      </c>
      <c r="H54" s="1" t="s">
        <v>79</v>
      </c>
      <c r="I54" s="1">
        <v>3</v>
      </c>
      <c r="J54" s="1" t="s">
        <v>79</v>
      </c>
      <c r="L54" s="1" t="s">
        <v>79</v>
      </c>
      <c r="M54" s="1" t="s">
        <v>79</v>
      </c>
      <c r="N54" s="1" t="s">
        <v>79</v>
      </c>
      <c r="O54" s="1" t="s">
        <v>79</v>
      </c>
      <c r="P54" s="1" t="s">
        <v>79</v>
      </c>
      <c r="Q54" s="1" t="s">
        <v>79</v>
      </c>
    </row>
    <row r="55" spans="1:34" x14ac:dyDescent="0.3">
      <c r="A55" s="2" t="s">
        <v>56</v>
      </c>
      <c r="B55" s="1">
        <v>2</v>
      </c>
      <c r="E55" s="1" t="s">
        <v>1</v>
      </c>
      <c r="H55" s="1" t="s">
        <v>79</v>
      </c>
      <c r="I55" s="1">
        <v>2</v>
      </c>
      <c r="J55" s="1" t="s">
        <v>79</v>
      </c>
      <c r="M55" s="1" t="s">
        <v>79</v>
      </c>
      <c r="N55" s="1" t="s">
        <v>79</v>
      </c>
      <c r="O55" s="1" t="s">
        <v>79</v>
      </c>
      <c r="P55" s="1" t="s">
        <v>79</v>
      </c>
      <c r="Q55" s="1" t="s">
        <v>79</v>
      </c>
    </row>
    <row r="56" spans="1:34" x14ac:dyDescent="0.3">
      <c r="A56" s="2" t="s">
        <v>55</v>
      </c>
      <c r="B56" s="1">
        <v>1</v>
      </c>
      <c r="E56" s="1" t="s">
        <v>1</v>
      </c>
      <c r="H56" s="1" t="s">
        <v>79</v>
      </c>
      <c r="I56" s="1">
        <v>2</v>
      </c>
      <c r="J56" s="1" t="s">
        <v>79</v>
      </c>
      <c r="L56" s="1" t="s">
        <v>79</v>
      </c>
      <c r="M56" s="1" t="s">
        <v>79</v>
      </c>
      <c r="N56" s="1" t="s">
        <v>79</v>
      </c>
      <c r="O56" s="1" t="s">
        <v>79</v>
      </c>
      <c r="P56" s="1" t="s">
        <v>79</v>
      </c>
      <c r="Q56" s="1" t="s">
        <v>79</v>
      </c>
    </row>
    <row r="57" spans="1:34" x14ac:dyDescent="0.3">
      <c r="A57" s="2" t="s">
        <v>54</v>
      </c>
      <c r="B57" s="1">
        <v>5</v>
      </c>
      <c r="E57" s="1" t="s">
        <v>1</v>
      </c>
      <c r="H57" s="1" t="s">
        <v>79</v>
      </c>
      <c r="I57" s="1">
        <v>3</v>
      </c>
      <c r="J57" s="1" t="s">
        <v>79</v>
      </c>
      <c r="L57" s="1" t="s">
        <v>79</v>
      </c>
      <c r="M57" s="1" t="s">
        <v>79</v>
      </c>
      <c r="N57" s="1" t="s">
        <v>79</v>
      </c>
      <c r="O57" s="1" t="s">
        <v>79</v>
      </c>
      <c r="P57" s="1" t="s">
        <v>79</v>
      </c>
      <c r="Q57" s="1" t="s">
        <v>79</v>
      </c>
    </row>
    <row r="58" spans="1:34" x14ac:dyDescent="0.3">
      <c r="A58" s="2" t="s">
        <v>53</v>
      </c>
      <c r="B58" s="1">
        <v>2</v>
      </c>
      <c r="E58" s="1" t="s">
        <v>4</v>
      </c>
      <c r="H58" s="1">
        <v>1</v>
      </c>
      <c r="I58" s="1">
        <v>3</v>
      </c>
      <c r="J58" s="1">
        <v>3</v>
      </c>
      <c r="K58" s="1">
        <v>2</v>
      </c>
      <c r="L58" s="1" t="s">
        <v>79</v>
      </c>
      <c r="M58" s="1" t="s">
        <v>79</v>
      </c>
      <c r="N58" s="1" t="s">
        <v>79</v>
      </c>
      <c r="O58" s="1" t="s">
        <v>79</v>
      </c>
      <c r="P58" s="1" t="s">
        <v>79</v>
      </c>
      <c r="Q58" s="1" t="s">
        <v>79</v>
      </c>
    </row>
    <row r="59" spans="1:34" x14ac:dyDescent="0.3">
      <c r="A59" s="2" t="s">
        <v>52</v>
      </c>
      <c r="B59" s="1">
        <v>1</v>
      </c>
      <c r="E59" s="1" t="s">
        <v>15</v>
      </c>
      <c r="H59" s="1" t="s">
        <v>79</v>
      </c>
      <c r="I59" s="1" t="s">
        <v>79</v>
      </c>
      <c r="J59" s="1" t="s">
        <v>79</v>
      </c>
      <c r="L59" s="1" t="s">
        <v>79</v>
      </c>
      <c r="M59" s="1" t="s">
        <v>79</v>
      </c>
      <c r="N59" s="1" t="s">
        <v>79</v>
      </c>
      <c r="O59" s="1" t="s">
        <v>79</v>
      </c>
      <c r="P59" s="1" t="s">
        <v>79</v>
      </c>
      <c r="Q59" s="1" t="s">
        <v>79</v>
      </c>
    </row>
    <row r="60" spans="1:34" x14ac:dyDescent="0.3">
      <c r="A60" s="2" t="s">
        <v>51</v>
      </c>
      <c r="B60" s="1">
        <v>9</v>
      </c>
      <c r="E60" s="1" t="s">
        <v>1</v>
      </c>
      <c r="H60" s="1" t="s">
        <v>79</v>
      </c>
      <c r="I60" s="1">
        <v>3</v>
      </c>
      <c r="J60" s="1" t="s">
        <v>79</v>
      </c>
      <c r="L60" s="1" t="s">
        <v>79</v>
      </c>
      <c r="M60" s="1" t="s">
        <v>79</v>
      </c>
      <c r="N60" s="1" t="s">
        <v>79</v>
      </c>
      <c r="O60" s="1" t="s">
        <v>79</v>
      </c>
      <c r="P60" s="1">
        <v>3</v>
      </c>
      <c r="Q60" s="1" t="s">
        <v>79</v>
      </c>
    </row>
    <row r="61" spans="1:34" x14ac:dyDescent="0.3">
      <c r="A61" s="2" t="s">
        <v>50</v>
      </c>
      <c r="B61" s="1">
        <v>5</v>
      </c>
      <c r="E61" s="1" t="s">
        <v>4</v>
      </c>
      <c r="H61" s="1">
        <v>3</v>
      </c>
      <c r="I61" s="1">
        <v>3</v>
      </c>
      <c r="J61" s="1" t="s">
        <v>79</v>
      </c>
      <c r="L61" s="1" t="s">
        <v>79</v>
      </c>
      <c r="M61" s="1" t="s">
        <v>79</v>
      </c>
      <c r="N61" s="1" t="s">
        <v>79</v>
      </c>
      <c r="O61" s="1" t="s">
        <v>79</v>
      </c>
      <c r="P61" s="1" t="s">
        <v>79</v>
      </c>
      <c r="Q61" s="1">
        <v>2</v>
      </c>
      <c r="R61" s="1">
        <v>2</v>
      </c>
      <c r="S61" s="1">
        <v>2</v>
      </c>
      <c r="T61" s="1">
        <v>2</v>
      </c>
    </row>
    <row r="62" spans="1:34" x14ac:dyDescent="0.3">
      <c r="A62" s="2" t="s">
        <v>49</v>
      </c>
      <c r="B62" s="1">
        <v>2</v>
      </c>
      <c r="E62" s="1" t="s">
        <v>1</v>
      </c>
      <c r="H62" s="1" t="s">
        <v>79</v>
      </c>
      <c r="I62" s="1">
        <v>2</v>
      </c>
      <c r="J62" s="1" t="s">
        <v>79</v>
      </c>
      <c r="L62" s="1" t="s">
        <v>79</v>
      </c>
      <c r="M62" s="1" t="s">
        <v>79</v>
      </c>
      <c r="N62" s="1" t="s">
        <v>79</v>
      </c>
      <c r="O62" s="1" t="s">
        <v>79</v>
      </c>
      <c r="P62" s="1" t="s">
        <v>79</v>
      </c>
      <c r="Q62" s="1" t="s">
        <v>79</v>
      </c>
    </row>
    <row r="63" spans="1:34" x14ac:dyDescent="0.3">
      <c r="A63" s="2" t="s">
        <v>48</v>
      </c>
      <c r="B63" s="1">
        <v>6</v>
      </c>
      <c r="E63" s="1" t="s">
        <v>1</v>
      </c>
      <c r="H63" s="1" t="s">
        <v>79</v>
      </c>
      <c r="I63" s="1">
        <v>3</v>
      </c>
      <c r="J63" s="1" t="s">
        <v>79</v>
      </c>
      <c r="L63" s="1" t="s">
        <v>79</v>
      </c>
      <c r="M63" s="1" t="s">
        <v>79</v>
      </c>
      <c r="N63" s="1" t="s">
        <v>79</v>
      </c>
      <c r="O63" s="1" t="s">
        <v>79</v>
      </c>
      <c r="P63" s="1" t="s">
        <v>79</v>
      </c>
      <c r="Q63" s="1" t="s">
        <v>79</v>
      </c>
    </row>
    <row r="64" spans="1:34" x14ac:dyDescent="0.3">
      <c r="A64" s="2" t="s">
        <v>47</v>
      </c>
      <c r="B64" s="1">
        <v>3</v>
      </c>
      <c r="E64" s="1" t="s">
        <v>1</v>
      </c>
      <c r="H64" s="1" t="s">
        <v>79</v>
      </c>
      <c r="I64" s="1">
        <v>2</v>
      </c>
      <c r="J64" s="1" t="s">
        <v>79</v>
      </c>
      <c r="L64" s="1" t="s">
        <v>79</v>
      </c>
      <c r="M64" s="1" t="s">
        <v>79</v>
      </c>
      <c r="N64" s="1" t="s">
        <v>79</v>
      </c>
      <c r="O64" s="1" t="s">
        <v>79</v>
      </c>
      <c r="P64" s="1" t="s">
        <v>79</v>
      </c>
      <c r="Q64" s="1" t="s">
        <v>79</v>
      </c>
    </row>
    <row r="65" spans="1:34" x14ac:dyDescent="0.3">
      <c r="A65" s="2" t="s">
        <v>46</v>
      </c>
      <c r="B65" s="1">
        <v>6</v>
      </c>
      <c r="E65" s="1" t="s">
        <v>1</v>
      </c>
      <c r="H65" s="1" t="s">
        <v>79</v>
      </c>
      <c r="I65" s="1">
        <v>2</v>
      </c>
      <c r="J65" s="1" t="s">
        <v>79</v>
      </c>
      <c r="L65" s="1" t="s">
        <v>79</v>
      </c>
      <c r="M65" s="1" t="s">
        <v>79</v>
      </c>
      <c r="N65" s="1" t="s">
        <v>79</v>
      </c>
      <c r="O65" s="1" t="s">
        <v>79</v>
      </c>
      <c r="P65" s="1" t="s">
        <v>79</v>
      </c>
      <c r="Q65" s="1" t="s">
        <v>79</v>
      </c>
    </row>
    <row r="66" spans="1:34" x14ac:dyDescent="0.3">
      <c r="A66" s="2" t="s">
        <v>45</v>
      </c>
      <c r="B66" s="1">
        <v>1</v>
      </c>
      <c r="E66" s="1" t="s">
        <v>4</v>
      </c>
      <c r="H66" s="1">
        <v>1</v>
      </c>
      <c r="I66" s="1">
        <v>3</v>
      </c>
      <c r="J66" s="1" t="s">
        <v>79</v>
      </c>
      <c r="L66" s="1" t="s">
        <v>79</v>
      </c>
      <c r="M66" s="1" t="s">
        <v>79</v>
      </c>
      <c r="N66" s="1" t="s">
        <v>79</v>
      </c>
      <c r="O66" s="1" t="s">
        <v>79</v>
      </c>
      <c r="P66" s="1" t="s">
        <v>79</v>
      </c>
      <c r="Q66" s="1" t="s">
        <v>79</v>
      </c>
      <c r="AC66" s="1">
        <v>2</v>
      </c>
    </row>
    <row r="67" spans="1:34" x14ac:dyDescent="0.3">
      <c r="A67" s="2" t="s">
        <v>44</v>
      </c>
      <c r="B67" s="1">
        <v>2</v>
      </c>
      <c r="E67" s="1" t="s">
        <v>4</v>
      </c>
      <c r="H67" s="1">
        <v>1</v>
      </c>
      <c r="I67" s="1">
        <v>3</v>
      </c>
      <c r="J67" s="1" t="s">
        <v>79</v>
      </c>
      <c r="L67" s="1" t="s">
        <v>79</v>
      </c>
      <c r="M67" s="1" t="s">
        <v>79</v>
      </c>
      <c r="N67" s="1" t="s">
        <v>79</v>
      </c>
      <c r="O67" s="1" t="s">
        <v>79</v>
      </c>
      <c r="P67" s="1" t="s">
        <v>79</v>
      </c>
      <c r="Q67" s="1" t="s">
        <v>79</v>
      </c>
      <c r="W67" s="1">
        <v>2</v>
      </c>
      <c r="AG67" s="1">
        <v>2</v>
      </c>
      <c r="AH67" s="1">
        <v>2</v>
      </c>
    </row>
    <row r="68" spans="1:34" x14ac:dyDescent="0.3">
      <c r="A68" s="2" t="s">
        <v>43</v>
      </c>
      <c r="B68" s="1">
        <v>8</v>
      </c>
      <c r="E68" s="1" t="s">
        <v>4</v>
      </c>
      <c r="H68" s="1">
        <v>2</v>
      </c>
      <c r="I68" s="1">
        <v>3</v>
      </c>
      <c r="J68" s="1" t="s">
        <v>79</v>
      </c>
      <c r="L68" s="1" t="s">
        <v>79</v>
      </c>
      <c r="M68" s="1" t="s">
        <v>79</v>
      </c>
      <c r="N68" s="1" t="s">
        <v>79</v>
      </c>
      <c r="O68" s="1" t="s">
        <v>79</v>
      </c>
      <c r="P68" s="1" t="s">
        <v>79</v>
      </c>
      <c r="Q68" s="1" t="s">
        <v>79</v>
      </c>
      <c r="R68" s="1">
        <v>3</v>
      </c>
      <c r="S68" s="1">
        <v>3</v>
      </c>
      <c r="T68" s="1">
        <v>3</v>
      </c>
      <c r="AC68" s="1">
        <v>2</v>
      </c>
    </row>
    <row r="69" spans="1:34" x14ac:dyDescent="0.3">
      <c r="A69" s="2" t="s">
        <v>42</v>
      </c>
      <c r="B69" s="1">
        <v>2</v>
      </c>
      <c r="E69" s="1" t="s">
        <v>1</v>
      </c>
      <c r="H69" s="1" t="s">
        <v>79</v>
      </c>
      <c r="I69" s="1">
        <v>2</v>
      </c>
      <c r="J69" s="1" t="s">
        <v>79</v>
      </c>
      <c r="L69" s="1" t="s">
        <v>79</v>
      </c>
      <c r="M69" s="1" t="s">
        <v>79</v>
      </c>
      <c r="N69" s="1" t="s">
        <v>79</v>
      </c>
      <c r="O69" s="1" t="s">
        <v>79</v>
      </c>
      <c r="P69" s="1" t="s">
        <v>79</v>
      </c>
      <c r="Q69" s="1" t="s">
        <v>79</v>
      </c>
    </row>
    <row r="70" spans="1:34" x14ac:dyDescent="0.3">
      <c r="A70" s="2" t="s">
        <v>41</v>
      </c>
      <c r="B70" s="1">
        <v>1</v>
      </c>
      <c r="E70" s="1" t="s">
        <v>4</v>
      </c>
      <c r="H70" s="1">
        <v>1</v>
      </c>
      <c r="I70" s="1">
        <v>3</v>
      </c>
      <c r="J70" s="1" t="s">
        <v>79</v>
      </c>
      <c r="L70" s="1" t="s">
        <v>79</v>
      </c>
      <c r="M70" s="1" t="s">
        <v>79</v>
      </c>
      <c r="N70" s="1" t="s">
        <v>79</v>
      </c>
      <c r="O70" s="1" t="s">
        <v>79</v>
      </c>
      <c r="P70" s="1" t="s">
        <v>79</v>
      </c>
      <c r="Q70" s="1" t="s">
        <v>79</v>
      </c>
      <c r="R70" s="1">
        <v>3</v>
      </c>
      <c r="S70" s="1">
        <v>3</v>
      </c>
      <c r="T70" s="1">
        <v>3</v>
      </c>
    </row>
    <row r="71" spans="1:34" x14ac:dyDescent="0.3">
      <c r="A71" s="2" t="s">
        <v>40</v>
      </c>
      <c r="B71" s="1">
        <v>6</v>
      </c>
      <c r="E71" s="1" t="s">
        <v>1</v>
      </c>
      <c r="H71" s="1" t="s">
        <v>79</v>
      </c>
      <c r="I71" s="1">
        <v>3</v>
      </c>
      <c r="J71" s="1" t="s">
        <v>79</v>
      </c>
      <c r="L71" s="1" t="s">
        <v>79</v>
      </c>
      <c r="M71" s="1" t="s">
        <v>79</v>
      </c>
      <c r="N71" s="1" t="s">
        <v>79</v>
      </c>
      <c r="O71" s="1" t="s">
        <v>79</v>
      </c>
      <c r="P71" s="1" t="s">
        <v>79</v>
      </c>
      <c r="Q71" s="1" t="s">
        <v>79</v>
      </c>
    </row>
    <row r="72" spans="1:34" x14ac:dyDescent="0.3">
      <c r="A72" s="2" t="s">
        <v>39</v>
      </c>
      <c r="B72" s="1">
        <v>5</v>
      </c>
      <c r="E72" s="1" t="s">
        <v>4</v>
      </c>
      <c r="H72" s="1" t="s">
        <v>79</v>
      </c>
      <c r="I72" s="1">
        <v>3</v>
      </c>
      <c r="J72" s="1" t="s">
        <v>79</v>
      </c>
      <c r="L72" s="1" t="s">
        <v>79</v>
      </c>
      <c r="M72" s="1" t="s">
        <v>79</v>
      </c>
      <c r="N72" s="1" t="s">
        <v>79</v>
      </c>
      <c r="O72" s="1" t="s">
        <v>79</v>
      </c>
      <c r="P72" s="1" t="s">
        <v>79</v>
      </c>
      <c r="Q72" s="1" t="s">
        <v>79</v>
      </c>
    </row>
    <row r="73" spans="1:34" x14ac:dyDescent="0.3">
      <c r="A73" s="2" t="s">
        <v>38</v>
      </c>
      <c r="B73" s="1">
        <v>6</v>
      </c>
      <c r="E73" s="1" t="s">
        <v>1</v>
      </c>
      <c r="H73" s="1" t="s">
        <v>79</v>
      </c>
      <c r="I73" s="1">
        <v>3</v>
      </c>
      <c r="J73" s="1" t="s">
        <v>79</v>
      </c>
      <c r="L73" s="1" t="s">
        <v>79</v>
      </c>
      <c r="M73" s="1" t="s">
        <v>79</v>
      </c>
      <c r="N73" s="1" t="s">
        <v>79</v>
      </c>
      <c r="O73" s="1" t="s">
        <v>79</v>
      </c>
      <c r="P73" s="1" t="s">
        <v>79</v>
      </c>
      <c r="Q73" s="1" t="s">
        <v>79</v>
      </c>
    </row>
    <row r="74" spans="1:34" x14ac:dyDescent="0.3">
      <c r="A74" s="2" t="s">
        <v>37</v>
      </c>
      <c r="B74" s="1">
        <v>1</v>
      </c>
      <c r="E74" s="1" t="s">
        <v>1</v>
      </c>
      <c r="H74" s="1" t="s">
        <v>79</v>
      </c>
      <c r="I74" s="1">
        <v>3</v>
      </c>
      <c r="J74" s="1" t="s">
        <v>79</v>
      </c>
      <c r="L74" s="1" t="s">
        <v>79</v>
      </c>
      <c r="M74" s="1" t="s">
        <v>79</v>
      </c>
      <c r="N74" s="1" t="s">
        <v>79</v>
      </c>
      <c r="O74" s="1" t="s">
        <v>79</v>
      </c>
      <c r="P74" s="1">
        <v>2</v>
      </c>
      <c r="Q74" s="1" t="s">
        <v>79</v>
      </c>
      <c r="AA74" s="1">
        <v>2</v>
      </c>
    </row>
    <row r="75" spans="1:34" x14ac:dyDescent="0.3">
      <c r="A75" s="2" t="s">
        <v>36</v>
      </c>
      <c r="B75" s="1">
        <v>1</v>
      </c>
      <c r="E75" s="1" t="s">
        <v>1</v>
      </c>
      <c r="H75" s="1" t="s">
        <v>79</v>
      </c>
      <c r="I75" s="1">
        <v>3</v>
      </c>
      <c r="J75" s="1" t="s">
        <v>79</v>
      </c>
      <c r="L75" s="1" t="s">
        <v>79</v>
      </c>
      <c r="M75" s="1" t="s">
        <v>79</v>
      </c>
      <c r="N75" s="1" t="s">
        <v>79</v>
      </c>
      <c r="O75" s="1" t="s">
        <v>79</v>
      </c>
      <c r="P75" s="1" t="s">
        <v>79</v>
      </c>
      <c r="Q75" s="1" t="s">
        <v>79</v>
      </c>
      <c r="U75" s="1">
        <v>3</v>
      </c>
    </row>
    <row r="76" spans="1:34" x14ac:dyDescent="0.3">
      <c r="A76" s="2" t="s">
        <v>35</v>
      </c>
      <c r="B76" s="1">
        <v>9</v>
      </c>
      <c r="E76" s="1" t="s">
        <v>15</v>
      </c>
      <c r="H76" s="1" t="s">
        <v>79</v>
      </c>
      <c r="I76" s="1">
        <v>3</v>
      </c>
      <c r="J76" s="1" t="s">
        <v>79</v>
      </c>
      <c r="L76" s="1" t="s">
        <v>79</v>
      </c>
      <c r="M76" s="1" t="s">
        <v>79</v>
      </c>
      <c r="N76" s="1" t="s">
        <v>79</v>
      </c>
      <c r="O76" s="1" t="s">
        <v>79</v>
      </c>
      <c r="P76" s="1" t="s">
        <v>79</v>
      </c>
      <c r="Q76" s="1" t="s">
        <v>79</v>
      </c>
    </row>
    <row r="77" spans="1:34" x14ac:dyDescent="0.3">
      <c r="A77" s="2" t="s">
        <v>34</v>
      </c>
      <c r="B77" s="1">
        <v>2</v>
      </c>
      <c r="E77" s="1" t="s">
        <v>1</v>
      </c>
      <c r="H77" s="1" t="s">
        <v>79</v>
      </c>
      <c r="I77" s="1">
        <v>2</v>
      </c>
      <c r="J77" s="1" t="s">
        <v>79</v>
      </c>
      <c r="L77" s="1" t="s">
        <v>79</v>
      </c>
      <c r="M77" s="1" t="s">
        <v>79</v>
      </c>
      <c r="N77" s="1" t="s">
        <v>79</v>
      </c>
      <c r="O77" s="1" t="s">
        <v>79</v>
      </c>
      <c r="P77" s="1" t="s">
        <v>79</v>
      </c>
      <c r="Q77" s="1" t="s">
        <v>79</v>
      </c>
    </row>
    <row r="78" spans="1:34" x14ac:dyDescent="0.3">
      <c r="A78" s="2" t="s">
        <v>33</v>
      </c>
      <c r="B78" s="1">
        <v>2</v>
      </c>
      <c r="E78" s="1" t="s">
        <v>4</v>
      </c>
      <c r="H78" s="1">
        <v>2</v>
      </c>
      <c r="I78" s="1">
        <v>3</v>
      </c>
      <c r="J78" s="1">
        <v>3</v>
      </c>
      <c r="K78" s="1">
        <v>2</v>
      </c>
      <c r="L78" s="1" t="s">
        <v>79</v>
      </c>
      <c r="M78" s="1" t="s">
        <v>79</v>
      </c>
      <c r="N78" s="1" t="s">
        <v>79</v>
      </c>
      <c r="O78" s="1" t="s">
        <v>79</v>
      </c>
      <c r="P78" s="1" t="s">
        <v>79</v>
      </c>
      <c r="Q78" s="1" t="s">
        <v>79</v>
      </c>
      <c r="V78" s="1">
        <v>3</v>
      </c>
      <c r="W78" s="1">
        <v>2</v>
      </c>
      <c r="AF78" s="1">
        <v>3</v>
      </c>
      <c r="AG78" s="1">
        <v>3</v>
      </c>
      <c r="AH78" s="1">
        <v>3</v>
      </c>
    </row>
    <row r="79" spans="1:34" x14ac:dyDescent="0.3">
      <c r="A79" s="2" t="s">
        <v>32</v>
      </c>
      <c r="B79" s="1">
        <v>3</v>
      </c>
      <c r="E79" s="1" t="s">
        <v>1</v>
      </c>
      <c r="H79" s="1" t="s">
        <v>79</v>
      </c>
      <c r="I79" s="1">
        <v>4</v>
      </c>
      <c r="J79" s="1" t="s">
        <v>79</v>
      </c>
      <c r="L79" s="1" t="s">
        <v>79</v>
      </c>
      <c r="M79" s="1" t="s">
        <v>79</v>
      </c>
      <c r="N79" s="1" t="s">
        <v>79</v>
      </c>
      <c r="O79" s="1" t="s">
        <v>79</v>
      </c>
      <c r="P79" s="1" t="s">
        <v>79</v>
      </c>
      <c r="Q79" s="1" t="s">
        <v>79</v>
      </c>
    </row>
    <row r="80" spans="1:34" x14ac:dyDescent="0.3">
      <c r="A80" s="2" t="s">
        <v>31</v>
      </c>
      <c r="B80" s="1">
        <v>4</v>
      </c>
      <c r="E80" s="1" t="s">
        <v>15</v>
      </c>
      <c r="H80" s="1" t="s">
        <v>79</v>
      </c>
      <c r="I80" s="1">
        <v>2</v>
      </c>
      <c r="J80" s="1" t="s">
        <v>79</v>
      </c>
      <c r="L80" s="1" t="s">
        <v>79</v>
      </c>
      <c r="M80" s="1" t="s">
        <v>79</v>
      </c>
      <c r="N80" s="1" t="s">
        <v>79</v>
      </c>
      <c r="O80" s="1" t="s">
        <v>79</v>
      </c>
      <c r="P80" s="1" t="s">
        <v>79</v>
      </c>
      <c r="Q80" s="1" t="s">
        <v>79</v>
      </c>
    </row>
    <row r="81" spans="1:29" x14ac:dyDescent="0.3">
      <c r="A81" s="2" t="s">
        <v>30</v>
      </c>
      <c r="B81" s="1">
        <v>7</v>
      </c>
      <c r="E81" s="1" t="s">
        <v>15</v>
      </c>
      <c r="H81" s="1" t="s">
        <v>79</v>
      </c>
      <c r="I81" s="1">
        <v>3</v>
      </c>
      <c r="J81" s="1" t="s">
        <v>79</v>
      </c>
      <c r="L81" s="1" t="s">
        <v>79</v>
      </c>
      <c r="M81" s="1" t="s">
        <v>79</v>
      </c>
      <c r="N81" s="1" t="s">
        <v>79</v>
      </c>
      <c r="O81" s="1" t="s">
        <v>79</v>
      </c>
      <c r="P81" s="1" t="s">
        <v>79</v>
      </c>
      <c r="Q81" s="1" t="s">
        <v>79</v>
      </c>
    </row>
    <row r="82" spans="1:29" x14ac:dyDescent="0.3">
      <c r="A82" s="2" t="s">
        <v>29</v>
      </c>
      <c r="B82" s="1">
        <v>1</v>
      </c>
      <c r="E82" s="1" t="s">
        <v>1</v>
      </c>
      <c r="H82" s="1">
        <v>2</v>
      </c>
      <c r="I82" s="1">
        <v>2</v>
      </c>
      <c r="J82" s="1">
        <v>3</v>
      </c>
      <c r="K82" s="1">
        <v>1</v>
      </c>
      <c r="L82" s="1" t="s">
        <v>79</v>
      </c>
      <c r="M82" s="1" t="s">
        <v>79</v>
      </c>
      <c r="N82" s="1" t="s">
        <v>79</v>
      </c>
      <c r="O82" s="1" t="s">
        <v>79</v>
      </c>
      <c r="P82" s="1" t="s">
        <v>79</v>
      </c>
      <c r="Q82" s="1" t="s">
        <v>79</v>
      </c>
    </row>
    <row r="83" spans="1:29" x14ac:dyDescent="0.3">
      <c r="A83" s="2" t="s">
        <v>28</v>
      </c>
      <c r="B83" s="1">
        <v>1</v>
      </c>
      <c r="E83" s="1" t="s">
        <v>15</v>
      </c>
      <c r="H83" s="1" t="s">
        <v>79</v>
      </c>
      <c r="I83" s="1">
        <v>2</v>
      </c>
      <c r="J83" s="1" t="s">
        <v>79</v>
      </c>
      <c r="L83" s="1" t="s">
        <v>79</v>
      </c>
      <c r="M83" s="1" t="s">
        <v>79</v>
      </c>
      <c r="N83" s="1" t="s">
        <v>79</v>
      </c>
      <c r="O83" s="1" t="s">
        <v>79</v>
      </c>
      <c r="P83" s="1" t="s">
        <v>79</v>
      </c>
      <c r="Q83" s="1" t="s">
        <v>79</v>
      </c>
    </row>
    <row r="84" spans="1:29" x14ac:dyDescent="0.3">
      <c r="A84" s="2" t="s">
        <v>27</v>
      </c>
      <c r="B84" s="1">
        <v>1</v>
      </c>
      <c r="E84" s="1" t="s">
        <v>1</v>
      </c>
      <c r="H84" s="1">
        <v>2</v>
      </c>
      <c r="I84" s="1">
        <v>3</v>
      </c>
      <c r="J84" s="1" t="s">
        <v>79</v>
      </c>
      <c r="L84" s="1" t="s">
        <v>79</v>
      </c>
      <c r="M84" s="1" t="s">
        <v>79</v>
      </c>
      <c r="N84" s="1" t="s">
        <v>79</v>
      </c>
      <c r="O84" s="1" t="s">
        <v>79</v>
      </c>
      <c r="P84" s="1" t="s">
        <v>79</v>
      </c>
      <c r="Q84" s="1" t="s">
        <v>79</v>
      </c>
    </row>
    <row r="85" spans="1:29" x14ac:dyDescent="0.3">
      <c r="A85" s="2" t="s">
        <v>26</v>
      </c>
      <c r="B85" s="1">
        <v>2</v>
      </c>
      <c r="E85" s="1" t="s">
        <v>1</v>
      </c>
      <c r="H85" s="1" t="s">
        <v>79</v>
      </c>
      <c r="I85" s="1">
        <v>2</v>
      </c>
      <c r="J85" s="1" t="s">
        <v>79</v>
      </c>
      <c r="L85" s="1" t="s">
        <v>79</v>
      </c>
      <c r="M85" s="1" t="s">
        <v>79</v>
      </c>
      <c r="N85" s="1" t="s">
        <v>79</v>
      </c>
      <c r="O85" s="1" t="s">
        <v>79</v>
      </c>
      <c r="P85" s="1" t="s">
        <v>79</v>
      </c>
      <c r="Q85" s="1" t="s">
        <v>79</v>
      </c>
    </row>
    <row r="86" spans="1:29" x14ac:dyDescent="0.3">
      <c r="A86" s="2" t="s">
        <v>25</v>
      </c>
      <c r="B86" s="1">
        <v>1</v>
      </c>
      <c r="E86" s="1" t="s">
        <v>1</v>
      </c>
      <c r="H86" s="1">
        <v>2</v>
      </c>
      <c r="I86" s="1">
        <v>2</v>
      </c>
      <c r="J86" s="1" t="s">
        <v>79</v>
      </c>
      <c r="L86" s="1" t="s">
        <v>79</v>
      </c>
      <c r="M86" s="1" t="s">
        <v>79</v>
      </c>
      <c r="N86" s="1" t="s">
        <v>79</v>
      </c>
      <c r="O86" s="1" t="s">
        <v>79</v>
      </c>
      <c r="P86" s="1" t="s">
        <v>79</v>
      </c>
      <c r="Q86" s="1" t="s">
        <v>79</v>
      </c>
    </row>
    <row r="87" spans="1:29" x14ac:dyDescent="0.3">
      <c r="A87" s="2" t="s">
        <v>24</v>
      </c>
      <c r="B87" s="1">
        <v>2</v>
      </c>
      <c r="E87" s="1" t="s">
        <v>15</v>
      </c>
      <c r="H87" s="1" t="s">
        <v>79</v>
      </c>
      <c r="I87" s="1" t="s">
        <v>79</v>
      </c>
      <c r="J87" s="1" t="s">
        <v>79</v>
      </c>
      <c r="L87" s="1" t="s">
        <v>79</v>
      </c>
      <c r="M87" s="1" t="s">
        <v>79</v>
      </c>
      <c r="N87" s="1" t="s">
        <v>79</v>
      </c>
      <c r="O87" s="1" t="s">
        <v>79</v>
      </c>
      <c r="P87" s="1" t="s">
        <v>79</v>
      </c>
      <c r="Q87" s="1" t="s">
        <v>79</v>
      </c>
    </row>
    <row r="88" spans="1:29" x14ac:dyDescent="0.3">
      <c r="A88" s="2" t="s">
        <v>23</v>
      </c>
      <c r="B88" s="1">
        <v>2</v>
      </c>
      <c r="E88" s="1" t="s">
        <v>1</v>
      </c>
      <c r="H88" s="1" t="s">
        <v>79</v>
      </c>
      <c r="I88" s="1">
        <v>2</v>
      </c>
      <c r="J88" s="1" t="s">
        <v>79</v>
      </c>
      <c r="L88" s="1" t="s">
        <v>79</v>
      </c>
      <c r="M88" s="1" t="s">
        <v>79</v>
      </c>
      <c r="N88" s="1" t="s">
        <v>79</v>
      </c>
      <c r="O88" s="1" t="s">
        <v>79</v>
      </c>
      <c r="P88" s="1" t="s">
        <v>79</v>
      </c>
      <c r="Q88" s="1" t="s">
        <v>79</v>
      </c>
    </row>
    <row r="89" spans="1:29" x14ac:dyDescent="0.3">
      <c r="A89" s="2" t="s">
        <v>22</v>
      </c>
      <c r="B89" s="1">
        <v>3</v>
      </c>
      <c r="E89" s="1" t="s">
        <v>15</v>
      </c>
      <c r="H89" s="1" t="s">
        <v>79</v>
      </c>
      <c r="I89" s="1" t="s">
        <v>79</v>
      </c>
      <c r="J89" s="1" t="s">
        <v>79</v>
      </c>
      <c r="L89" s="1" t="s">
        <v>79</v>
      </c>
      <c r="M89" s="1" t="s">
        <v>79</v>
      </c>
      <c r="N89" s="1" t="s">
        <v>79</v>
      </c>
      <c r="O89" s="1" t="s">
        <v>79</v>
      </c>
      <c r="P89" s="1" t="s">
        <v>79</v>
      </c>
      <c r="Q89" s="1" t="s">
        <v>79</v>
      </c>
    </row>
    <row r="90" spans="1:29" x14ac:dyDescent="0.3">
      <c r="A90" s="2" t="s">
        <v>21</v>
      </c>
      <c r="B90" s="1">
        <v>5</v>
      </c>
      <c r="E90" s="1" t="s">
        <v>1</v>
      </c>
      <c r="H90" s="1" t="s">
        <v>79</v>
      </c>
      <c r="I90" s="1">
        <v>3</v>
      </c>
      <c r="J90" s="1" t="s">
        <v>79</v>
      </c>
      <c r="L90" s="1" t="s">
        <v>79</v>
      </c>
      <c r="M90" s="1" t="s">
        <v>79</v>
      </c>
      <c r="N90" s="1" t="s">
        <v>79</v>
      </c>
      <c r="O90" s="1" t="s">
        <v>79</v>
      </c>
      <c r="P90" s="1" t="s">
        <v>79</v>
      </c>
      <c r="Q90" s="1" t="s">
        <v>79</v>
      </c>
    </row>
    <row r="91" spans="1:29" x14ac:dyDescent="0.3">
      <c r="A91" s="2" t="s">
        <v>20</v>
      </c>
      <c r="B91" s="1">
        <v>1</v>
      </c>
      <c r="E91" s="1" t="s">
        <v>4</v>
      </c>
      <c r="H91" s="1" t="s">
        <v>79</v>
      </c>
      <c r="I91" s="1">
        <v>2</v>
      </c>
      <c r="J91" s="1" t="s">
        <v>79</v>
      </c>
      <c r="L91" s="1" t="s">
        <v>79</v>
      </c>
      <c r="M91" s="1" t="s">
        <v>79</v>
      </c>
      <c r="N91" s="1" t="s">
        <v>79</v>
      </c>
      <c r="O91" s="1" t="s">
        <v>79</v>
      </c>
      <c r="P91" s="1" t="s">
        <v>79</v>
      </c>
      <c r="Q91" s="1" t="s">
        <v>79</v>
      </c>
    </row>
    <row r="92" spans="1:29" x14ac:dyDescent="0.3">
      <c r="A92" s="2" t="s">
        <v>19</v>
      </c>
      <c r="B92" s="1">
        <v>1</v>
      </c>
      <c r="E92" s="1" t="s">
        <v>15</v>
      </c>
      <c r="H92" s="1" t="s">
        <v>79</v>
      </c>
      <c r="I92" s="1" t="s">
        <v>79</v>
      </c>
      <c r="J92" s="1" t="s">
        <v>79</v>
      </c>
      <c r="L92" s="1" t="s">
        <v>79</v>
      </c>
      <c r="M92" s="1" t="s">
        <v>79</v>
      </c>
      <c r="N92" s="1" t="s">
        <v>79</v>
      </c>
      <c r="O92" s="1" t="s">
        <v>79</v>
      </c>
      <c r="P92" s="1" t="s">
        <v>79</v>
      </c>
      <c r="Q92" s="1" t="s">
        <v>79</v>
      </c>
    </row>
    <row r="93" spans="1:29" x14ac:dyDescent="0.3">
      <c r="A93" s="2" t="s">
        <v>18</v>
      </c>
      <c r="B93" s="1">
        <v>1</v>
      </c>
      <c r="E93" s="1" t="s">
        <v>1</v>
      </c>
      <c r="H93" s="1" t="s">
        <v>79</v>
      </c>
      <c r="I93" s="1">
        <v>3</v>
      </c>
      <c r="J93" s="1" t="s">
        <v>79</v>
      </c>
      <c r="L93" s="1" t="s">
        <v>79</v>
      </c>
      <c r="M93" s="1" t="s">
        <v>79</v>
      </c>
      <c r="N93" s="1" t="s">
        <v>79</v>
      </c>
      <c r="O93" s="1" t="s">
        <v>79</v>
      </c>
      <c r="P93" s="1" t="s">
        <v>79</v>
      </c>
      <c r="Q93" s="1" t="s">
        <v>79</v>
      </c>
    </row>
    <row r="94" spans="1:29" x14ac:dyDescent="0.3">
      <c r="A94" s="2" t="s">
        <v>17</v>
      </c>
      <c r="B94" s="1">
        <v>40</v>
      </c>
      <c r="E94" s="1" t="s">
        <v>15</v>
      </c>
      <c r="H94" s="1" t="s">
        <v>79</v>
      </c>
      <c r="I94" s="1" t="s">
        <v>79</v>
      </c>
      <c r="J94" s="1" t="s">
        <v>79</v>
      </c>
      <c r="L94" s="1" t="s">
        <v>79</v>
      </c>
      <c r="M94" s="1" t="s">
        <v>79</v>
      </c>
      <c r="N94" s="1" t="s">
        <v>79</v>
      </c>
      <c r="O94" s="1" t="s">
        <v>79</v>
      </c>
      <c r="P94" s="1" t="s">
        <v>79</v>
      </c>
      <c r="Q94" s="1" t="s">
        <v>79</v>
      </c>
    </row>
    <row r="95" spans="1:29" x14ac:dyDescent="0.3">
      <c r="A95" s="2" t="s">
        <v>16</v>
      </c>
      <c r="B95" s="1">
        <v>6</v>
      </c>
      <c r="E95" s="1" t="s">
        <v>15</v>
      </c>
      <c r="H95" s="1" t="s">
        <v>79</v>
      </c>
      <c r="I95" s="1" t="s">
        <v>79</v>
      </c>
      <c r="J95" s="1" t="s">
        <v>79</v>
      </c>
      <c r="L95" s="1" t="s">
        <v>79</v>
      </c>
      <c r="M95" s="1" t="s">
        <v>79</v>
      </c>
      <c r="N95" s="1" t="s">
        <v>79</v>
      </c>
      <c r="O95" s="1" t="s">
        <v>79</v>
      </c>
      <c r="P95" s="1" t="s">
        <v>79</v>
      </c>
      <c r="Q95" s="1" t="s">
        <v>79</v>
      </c>
    </row>
    <row r="96" spans="1:29" x14ac:dyDescent="0.3">
      <c r="A96" s="2" t="s">
        <v>14</v>
      </c>
      <c r="B96" s="1">
        <v>1</v>
      </c>
      <c r="E96" s="1" t="s">
        <v>4</v>
      </c>
      <c r="H96" s="1">
        <v>2</v>
      </c>
      <c r="I96" s="1">
        <v>2</v>
      </c>
      <c r="J96" s="1">
        <v>3</v>
      </c>
      <c r="K96" s="1">
        <v>1</v>
      </c>
      <c r="L96" s="1" t="s">
        <v>79</v>
      </c>
      <c r="M96" s="1" t="s">
        <v>79</v>
      </c>
      <c r="N96" s="1" t="s">
        <v>79</v>
      </c>
      <c r="O96" s="1" t="s">
        <v>79</v>
      </c>
      <c r="P96" s="1" t="s">
        <v>79</v>
      </c>
      <c r="Q96" s="1" t="s">
        <v>79</v>
      </c>
      <c r="AC96" s="1">
        <v>1</v>
      </c>
    </row>
    <row r="97" spans="1:34" x14ac:dyDescent="0.3">
      <c r="A97" s="2" t="s">
        <v>13</v>
      </c>
      <c r="B97" s="1">
        <v>7</v>
      </c>
      <c r="E97" s="1" t="s">
        <v>4</v>
      </c>
      <c r="H97" s="1" t="s">
        <v>79</v>
      </c>
      <c r="I97" s="1">
        <v>3</v>
      </c>
      <c r="J97" s="1" t="s">
        <v>79</v>
      </c>
      <c r="L97" s="1" t="s">
        <v>79</v>
      </c>
      <c r="M97" s="1" t="s">
        <v>79</v>
      </c>
      <c r="N97" s="1" t="s">
        <v>79</v>
      </c>
      <c r="O97" s="1" t="s">
        <v>79</v>
      </c>
      <c r="P97" s="1" t="s">
        <v>79</v>
      </c>
      <c r="Q97" s="1" t="s">
        <v>79</v>
      </c>
    </row>
    <row r="98" spans="1:34" x14ac:dyDescent="0.3">
      <c r="A98" s="2" t="s">
        <v>12</v>
      </c>
      <c r="B98" s="1">
        <v>7</v>
      </c>
      <c r="E98" s="1" t="s">
        <v>4</v>
      </c>
      <c r="H98" s="1" t="s">
        <v>79</v>
      </c>
      <c r="I98" s="1">
        <v>3</v>
      </c>
      <c r="J98" s="1" t="s">
        <v>79</v>
      </c>
      <c r="L98" s="1" t="s">
        <v>79</v>
      </c>
      <c r="M98" s="1" t="s">
        <v>79</v>
      </c>
      <c r="N98" s="1" t="s">
        <v>79</v>
      </c>
      <c r="O98" s="1" t="s">
        <v>79</v>
      </c>
      <c r="P98" s="1" t="s">
        <v>79</v>
      </c>
      <c r="Q98" s="1" t="s">
        <v>79</v>
      </c>
      <c r="R98" s="1">
        <v>3</v>
      </c>
      <c r="S98" s="1">
        <v>3</v>
      </c>
      <c r="T98" s="1">
        <v>3</v>
      </c>
      <c r="AC98" s="1">
        <v>1</v>
      </c>
    </row>
    <row r="99" spans="1:34" x14ac:dyDescent="0.3">
      <c r="A99" s="2" t="s">
        <v>11</v>
      </c>
      <c r="B99" s="1">
        <v>2</v>
      </c>
      <c r="E99" s="1" t="s">
        <v>4</v>
      </c>
      <c r="H99" s="1">
        <v>2</v>
      </c>
      <c r="I99" s="1">
        <v>3</v>
      </c>
      <c r="J99" s="1" t="s">
        <v>79</v>
      </c>
      <c r="L99" s="1" t="s">
        <v>79</v>
      </c>
      <c r="M99" s="1" t="s">
        <v>79</v>
      </c>
      <c r="N99" s="1" t="s">
        <v>79</v>
      </c>
      <c r="O99" s="1" t="s">
        <v>79</v>
      </c>
      <c r="P99" s="1" t="s">
        <v>79</v>
      </c>
      <c r="Q99" s="1" t="s">
        <v>79</v>
      </c>
    </row>
    <row r="100" spans="1:34" x14ac:dyDescent="0.3">
      <c r="A100" s="2" t="s">
        <v>10</v>
      </c>
      <c r="B100" s="1">
        <v>2</v>
      </c>
      <c r="E100" s="1" t="s">
        <v>4</v>
      </c>
      <c r="H100" s="1" t="s">
        <v>79</v>
      </c>
      <c r="I100" s="1">
        <v>3</v>
      </c>
      <c r="J100" s="1" t="s">
        <v>79</v>
      </c>
      <c r="L100" s="1">
        <v>2</v>
      </c>
      <c r="M100" s="1">
        <v>2</v>
      </c>
      <c r="N100" s="1">
        <v>2</v>
      </c>
      <c r="O100" s="1">
        <v>2</v>
      </c>
      <c r="P100" s="1" t="s">
        <v>79</v>
      </c>
      <c r="Q100" s="1" t="s">
        <v>79</v>
      </c>
    </row>
    <row r="101" spans="1:34" x14ac:dyDescent="0.3">
      <c r="A101" s="2" t="s">
        <v>9</v>
      </c>
      <c r="B101" s="1">
        <v>1</v>
      </c>
      <c r="E101" s="1" t="s">
        <v>4</v>
      </c>
      <c r="H101" s="1" t="s">
        <v>79</v>
      </c>
      <c r="I101" s="1">
        <v>2</v>
      </c>
      <c r="J101" s="1" t="s">
        <v>79</v>
      </c>
      <c r="L101" s="1" t="s">
        <v>79</v>
      </c>
      <c r="M101" s="1" t="s">
        <v>79</v>
      </c>
      <c r="N101" s="1" t="s">
        <v>79</v>
      </c>
      <c r="O101" s="1" t="s">
        <v>79</v>
      </c>
      <c r="P101" s="1" t="s">
        <v>79</v>
      </c>
      <c r="Q101" s="1" t="s">
        <v>79</v>
      </c>
      <c r="AC101" s="1">
        <v>2</v>
      </c>
    </row>
    <row r="102" spans="1:34" x14ac:dyDescent="0.3">
      <c r="A102" s="2" t="s">
        <v>8</v>
      </c>
      <c r="B102" s="1">
        <v>3</v>
      </c>
      <c r="E102" s="1" t="s">
        <v>1</v>
      </c>
      <c r="H102" s="1" t="s">
        <v>79</v>
      </c>
      <c r="I102" s="1">
        <v>2</v>
      </c>
      <c r="J102" s="1" t="s">
        <v>79</v>
      </c>
      <c r="L102" s="1" t="s">
        <v>79</v>
      </c>
      <c r="M102" s="1" t="s">
        <v>79</v>
      </c>
      <c r="N102" s="1" t="s">
        <v>79</v>
      </c>
      <c r="O102" s="1" t="s">
        <v>79</v>
      </c>
      <c r="P102" s="1" t="s">
        <v>79</v>
      </c>
      <c r="Q102" s="1" t="s">
        <v>79</v>
      </c>
    </row>
    <row r="103" spans="1:34" x14ac:dyDescent="0.3">
      <c r="A103" s="2" t="s">
        <v>7</v>
      </c>
      <c r="B103" s="1">
        <v>1</v>
      </c>
      <c r="E103" s="1" t="s">
        <v>1</v>
      </c>
      <c r="H103" s="1" t="s">
        <v>79</v>
      </c>
      <c r="I103" s="1">
        <v>2</v>
      </c>
      <c r="J103" s="1">
        <v>2</v>
      </c>
      <c r="K103" s="1">
        <v>1</v>
      </c>
      <c r="L103" s="1" t="s">
        <v>79</v>
      </c>
      <c r="M103" s="1" t="s">
        <v>79</v>
      </c>
      <c r="N103" s="1" t="s">
        <v>79</v>
      </c>
      <c r="O103" s="1" t="s">
        <v>79</v>
      </c>
      <c r="P103" s="1" t="s">
        <v>79</v>
      </c>
      <c r="Q103" s="1" t="s">
        <v>79</v>
      </c>
    </row>
    <row r="104" spans="1:34" x14ac:dyDescent="0.3">
      <c r="A104" s="2" t="s">
        <v>6</v>
      </c>
      <c r="B104" s="1">
        <v>1</v>
      </c>
      <c r="E104" s="1" t="s">
        <v>1</v>
      </c>
      <c r="H104" s="1" t="s">
        <v>79</v>
      </c>
      <c r="I104" s="1">
        <v>2</v>
      </c>
      <c r="J104" s="1" t="s">
        <v>79</v>
      </c>
      <c r="L104" s="1" t="s">
        <v>79</v>
      </c>
      <c r="M104" s="1" t="s">
        <v>79</v>
      </c>
      <c r="N104" s="1" t="s">
        <v>79</v>
      </c>
      <c r="O104" s="1" t="s">
        <v>79</v>
      </c>
      <c r="P104" s="1" t="s">
        <v>79</v>
      </c>
      <c r="Q104" s="1" t="s">
        <v>79</v>
      </c>
    </row>
    <row r="105" spans="1:34" x14ac:dyDescent="0.3">
      <c r="A105" s="2" t="s">
        <v>5</v>
      </c>
      <c r="B105" s="1">
        <v>1</v>
      </c>
      <c r="E105" s="1" t="s">
        <v>4</v>
      </c>
      <c r="H105" s="1">
        <v>2</v>
      </c>
      <c r="I105" s="1">
        <v>3</v>
      </c>
      <c r="J105" s="1" t="s">
        <v>79</v>
      </c>
      <c r="L105" s="1" t="s">
        <v>79</v>
      </c>
      <c r="M105" s="1" t="s">
        <v>79</v>
      </c>
      <c r="N105" s="1" t="s">
        <v>79</v>
      </c>
      <c r="O105" s="1" t="s">
        <v>79</v>
      </c>
      <c r="P105" s="1" t="s">
        <v>79</v>
      </c>
      <c r="Q105" s="1" t="s">
        <v>79</v>
      </c>
    </row>
    <row r="106" spans="1:34" x14ac:dyDescent="0.3">
      <c r="A106" s="2" t="s">
        <v>3</v>
      </c>
      <c r="B106" s="1">
        <v>1</v>
      </c>
      <c r="E106" s="1" t="s">
        <v>1</v>
      </c>
      <c r="H106" s="1" t="s">
        <v>79</v>
      </c>
      <c r="I106" s="1">
        <v>3</v>
      </c>
      <c r="J106" s="1" t="s">
        <v>79</v>
      </c>
      <c r="L106" s="1" t="s">
        <v>79</v>
      </c>
      <c r="M106" s="1" t="s">
        <v>79</v>
      </c>
      <c r="N106" s="1" t="s">
        <v>79</v>
      </c>
      <c r="O106" s="1" t="s">
        <v>79</v>
      </c>
      <c r="P106" s="1" t="s">
        <v>79</v>
      </c>
      <c r="Q106" s="1" t="s">
        <v>79</v>
      </c>
    </row>
    <row r="107" spans="1:34" x14ac:dyDescent="0.3">
      <c r="A107" s="2" t="s">
        <v>2</v>
      </c>
      <c r="B107" s="1">
        <v>1</v>
      </c>
      <c r="E107" s="1" t="s">
        <v>1</v>
      </c>
      <c r="H107" s="1" t="s">
        <v>79</v>
      </c>
      <c r="I107" s="1">
        <v>2</v>
      </c>
      <c r="J107" s="1" t="s">
        <v>79</v>
      </c>
      <c r="L107" s="1" t="s">
        <v>79</v>
      </c>
      <c r="M107" s="1" t="s">
        <v>79</v>
      </c>
      <c r="N107" s="1" t="s">
        <v>79</v>
      </c>
      <c r="O107" s="1" t="s">
        <v>79</v>
      </c>
      <c r="P107" s="1" t="s">
        <v>79</v>
      </c>
      <c r="Q107" s="1" t="s">
        <v>79</v>
      </c>
    </row>
    <row r="108" spans="1:34" x14ac:dyDescent="0.3">
      <c r="A108" s="2" t="s">
        <v>0</v>
      </c>
      <c r="B108" s="1">
        <v>1</v>
      </c>
      <c r="E108" s="1" t="s">
        <v>1</v>
      </c>
      <c r="H108" s="1" t="s">
        <v>79</v>
      </c>
      <c r="I108" s="1">
        <v>3</v>
      </c>
      <c r="J108" s="1" t="s">
        <v>79</v>
      </c>
      <c r="L108" s="1" t="s">
        <v>79</v>
      </c>
      <c r="M108" s="1" t="s">
        <v>79</v>
      </c>
      <c r="N108" s="1" t="s">
        <v>79</v>
      </c>
      <c r="O108" s="1" t="s">
        <v>79</v>
      </c>
      <c r="P108" s="1" t="s">
        <v>79</v>
      </c>
      <c r="Q108" s="1" t="s">
        <v>79</v>
      </c>
    </row>
    <row r="109" spans="1:34" x14ac:dyDescent="0.3">
      <c r="A109" s="2"/>
      <c r="B109" s="1">
        <f>SUM(B5:B108)</f>
        <v>667</v>
      </c>
      <c r="H109" s="1">
        <f t="shared" ref="H109:AH109" si="0">SUM(H5:H108)</f>
        <v>120</v>
      </c>
      <c r="I109" s="1">
        <f t="shared" si="0"/>
        <v>261</v>
      </c>
      <c r="J109" s="1">
        <f t="shared" si="0"/>
        <v>104</v>
      </c>
      <c r="K109" s="1">
        <f t="shared" si="0"/>
        <v>234</v>
      </c>
      <c r="L109" s="1">
        <f t="shared" si="0"/>
        <v>20</v>
      </c>
      <c r="M109" s="1">
        <f t="shared" si="0"/>
        <v>20</v>
      </c>
      <c r="N109" s="1">
        <f t="shared" si="0"/>
        <v>20</v>
      </c>
      <c r="O109" s="1">
        <f t="shared" si="0"/>
        <v>20</v>
      </c>
      <c r="P109" s="1">
        <f t="shared" si="0"/>
        <v>34</v>
      </c>
      <c r="Q109" s="1">
        <f t="shared" si="0"/>
        <v>14</v>
      </c>
      <c r="R109" s="1">
        <f t="shared" si="0"/>
        <v>51</v>
      </c>
      <c r="S109" s="1">
        <f t="shared" si="0"/>
        <v>51</v>
      </c>
      <c r="T109" s="1">
        <f t="shared" si="0"/>
        <v>51</v>
      </c>
      <c r="U109" s="1">
        <f t="shared" si="0"/>
        <v>17</v>
      </c>
      <c r="V109" s="1">
        <f t="shared" si="0"/>
        <v>30</v>
      </c>
      <c r="W109" s="1">
        <f t="shared" si="0"/>
        <v>16</v>
      </c>
      <c r="X109" s="1">
        <f t="shared" si="0"/>
        <v>3</v>
      </c>
      <c r="Y109" s="1">
        <f t="shared" si="0"/>
        <v>3</v>
      </c>
      <c r="Z109" s="1">
        <f t="shared" si="0"/>
        <v>3</v>
      </c>
      <c r="AA109" s="1">
        <f t="shared" si="0"/>
        <v>29</v>
      </c>
      <c r="AB109" s="1">
        <f t="shared" si="0"/>
        <v>3</v>
      </c>
      <c r="AC109" s="1">
        <f t="shared" si="0"/>
        <v>32</v>
      </c>
      <c r="AD109" s="1">
        <f t="shared" si="0"/>
        <v>0</v>
      </c>
      <c r="AE109" s="1">
        <f t="shared" si="0"/>
        <v>4</v>
      </c>
      <c r="AF109" s="1">
        <f t="shared" si="0"/>
        <v>28</v>
      </c>
      <c r="AG109" s="1">
        <f t="shared" si="0"/>
        <v>32</v>
      </c>
      <c r="AH109" s="1">
        <f t="shared" si="0"/>
        <v>37</v>
      </c>
    </row>
    <row r="110" spans="1:34" x14ac:dyDescent="0.3">
      <c r="A110" s="2"/>
    </row>
    <row r="111" spans="1:34" x14ac:dyDescent="0.3">
      <c r="A111" s="2"/>
    </row>
    <row r="112" spans="1:34" x14ac:dyDescent="0.3">
      <c r="A112" s="2"/>
    </row>
    <row r="113" spans="1:1" x14ac:dyDescent="0.3">
      <c r="A113" s="2"/>
    </row>
    <row r="114" spans="1:1" x14ac:dyDescent="0.3">
      <c r="A114" s="2"/>
    </row>
    <row r="115" spans="1:1" x14ac:dyDescent="0.3">
      <c r="A115" s="2"/>
    </row>
    <row r="116" spans="1:1" x14ac:dyDescent="0.3">
      <c r="A116" s="2"/>
    </row>
    <row r="117" spans="1:1" x14ac:dyDescent="0.3">
      <c r="A117" s="2"/>
    </row>
    <row r="118" spans="1:1" x14ac:dyDescent="0.3">
      <c r="A118" s="2"/>
    </row>
    <row r="119" spans="1:1" x14ac:dyDescent="0.3">
      <c r="A119" s="2"/>
    </row>
    <row r="120" spans="1:1" x14ac:dyDescent="0.3">
      <c r="A120" s="2"/>
    </row>
    <row r="121" spans="1:1" x14ac:dyDescent="0.3">
      <c r="A121" s="2"/>
    </row>
    <row r="122" spans="1:1" x14ac:dyDescent="0.3">
      <c r="A122" s="2"/>
    </row>
    <row r="123" spans="1:1" x14ac:dyDescent="0.3">
      <c r="A123" s="2"/>
    </row>
    <row r="124" spans="1:1" x14ac:dyDescent="0.3">
      <c r="A124" s="2"/>
    </row>
    <row r="125" spans="1:1" x14ac:dyDescent="0.3">
      <c r="A125" s="2"/>
    </row>
    <row r="126" spans="1:1" x14ac:dyDescent="0.3">
      <c r="A126" s="2"/>
    </row>
    <row r="127" spans="1:1" x14ac:dyDescent="0.3">
      <c r="A127" s="2"/>
    </row>
    <row r="128" spans="1:1" x14ac:dyDescent="0.3">
      <c r="A128" s="2"/>
    </row>
    <row r="129" spans="1:20" x14ac:dyDescent="0.3">
      <c r="A129" s="2"/>
    </row>
    <row r="130" spans="1:20" x14ac:dyDescent="0.3">
      <c r="A130" s="2"/>
      <c r="H130" s="1">
        <f t="shared" ref="H130:T130" si="1">SUM(H6:H129)</f>
        <v>238</v>
      </c>
      <c r="I130" s="1">
        <f t="shared" si="1"/>
        <v>520</v>
      </c>
      <c r="J130" s="1">
        <f t="shared" si="1"/>
        <v>205</v>
      </c>
      <c r="L130" s="1">
        <f t="shared" si="1"/>
        <v>40</v>
      </c>
      <c r="M130" s="1">
        <f t="shared" si="1"/>
        <v>40</v>
      </c>
      <c r="N130" s="1">
        <f t="shared" si="1"/>
        <v>40</v>
      </c>
      <c r="O130" s="1">
        <f t="shared" si="1"/>
        <v>40</v>
      </c>
      <c r="P130" s="1">
        <f t="shared" si="1"/>
        <v>68</v>
      </c>
      <c r="Q130" s="1">
        <f t="shared" si="1"/>
        <v>28</v>
      </c>
      <c r="R130" s="1">
        <f t="shared" si="1"/>
        <v>102</v>
      </c>
      <c r="S130" s="1">
        <f t="shared" si="1"/>
        <v>102</v>
      </c>
      <c r="T130" s="1">
        <f t="shared" si="1"/>
        <v>102</v>
      </c>
    </row>
    <row r="131" spans="1:20" x14ac:dyDescent="0.3">
      <c r="A131" s="2"/>
    </row>
    <row r="132" spans="1:20" x14ac:dyDescent="0.3">
      <c r="A132" s="2"/>
    </row>
    <row r="133" spans="1:20" x14ac:dyDescent="0.3">
      <c r="A133" s="2"/>
    </row>
    <row r="134" spans="1:20" x14ac:dyDescent="0.3">
      <c r="A134" s="2"/>
    </row>
    <row r="135" spans="1:20" x14ac:dyDescent="0.3">
      <c r="A135" s="2"/>
    </row>
    <row r="136" spans="1:20" x14ac:dyDescent="0.3">
      <c r="A136" s="2"/>
    </row>
    <row r="137" spans="1:20" x14ac:dyDescent="0.3">
      <c r="A137" s="2"/>
    </row>
    <row r="138" spans="1:20" x14ac:dyDescent="0.3">
      <c r="A138" s="2"/>
    </row>
    <row r="139" spans="1:20" x14ac:dyDescent="0.3">
      <c r="A139" s="2"/>
    </row>
    <row r="140" spans="1:20" x14ac:dyDescent="0.3">
      <c r="A140" s="2"/>
    </row>
    <row r="141" spans="1:20" x14ac:dyDescent="0.3">
      <c r="A141" s="2"/>
    </row>
    <row r="142" spans="1:20" x14ac:dyDescent="0.3">
      <c r="A142" s="2"/>
    </row>
    <row r="143" spans="1:20" x14ac:dyDescent="0.3">
      <c r="A143" s="2"/>
    </row>
    <row r="144" spans="1:20" x14ac:dyDescent="0.3">
      <c r="A144" s="2"/>
    </row>
    <row r="145" spans="1:1" x14ac:dyDescent="0.3">
      <c r="A145" s="2"/>
    </row>
    <row r="146" spans="1:1" x14ac:dyDescent="0.3">
      <c r="A146" s="2"/>
    </row>
    <row r="147" spans="1:1" x14ac:dyDescent="0.3">
      <c r="A147" s="2"/>
    </row>
    <row r="148" spans="1:1" x14ac:dyDescent="0.3">
      <c r="A148" s="2"/>
    </row>
    <row r="149" spans="1:1" x14ac:dyDescent="0.3">
      <c r="A149" s="2"/>
    </row>
    <row r="150" spans="1:1" x14ac:dyDescent="0.3">
      <c r="A150" s="2"/>
    </row>
    <row r="151" spans="1:1" x14ac:dyDescent="0.3">
      <c r="A151" s="2"/>
    </row>
    <row r="152" spans="1:1" x14ac:dyDescent="0.3">
      <c r="A152" s="2"/>
    </row>
    <row r="153" spans="1:1" x14ac:dyDescent="0.3">
      <c r="A153" s="2"/>
    </row>
    <row r="154" spans="1:1" x14ac:dyDescent="0.3">
      <c r="A154" s="2"/>
    </row>
    <row r="155" spans="1:1" x14ac:dyDescent="0.3">
      <c r="A155" s="2"/>
    </row>
    <row r="156" spans="1:1" x14ac:dyDescent="0.3">
      <c r="A156" s="2"/>
    </row>
    <row r="157" spans="1:1" x14ac:dyDescent="0.3">
      <c r="A157" s="2"/>
    </row>
    <row r="158" spans="1:1" x14ac:dyDescent="0.3">
      <c r="A158" s="2"/>
    </row>
    <row r="159" spans="1:1" x14ac:dyDescent="0.3">
      <c r="A159" s="2"/>
    </row>
    <row r="160" spans="1:1" x14ac:dyDescent="0.3">
      <c r="A160" s="2"/>
    </row>
    <row r="161" spans="1:1" x14ac:dyDescent="0.3">
      <c r="A161" s="2"/>
    </row>
    <row r="162" spans="1:1" x14ac:dyDescent="0.3">
      <c r="A162" s="2"/>
    </row>
    <row r="163" spans="1:1" x14ac:dyDescent="0.3">
      <c r="A163" s="2"/>
    </row>
    <row r="164" spans="1:1" x14ac:dyDescent="0.3">
      <c r="A164" s="2"/>
    </row>
    <row r="165" spans="1:1" x14ac:dyDescent="0.3">
      <c r="A165" s="2"/>
    </row>
    <row r="166" spans="1:1" x14ac:dyDescent="0.3">
      <c r="A166" s="2"/>
    </row>
    <row r="167" spans="1:1" x14ac:dyDescent="0.3">
      <c r="A167" s="2"/>
    </row>
    <row r="168" spans="1:1" x14ac:dyDescent="0.3">
      <c r="A168" s="2"/>
    </row>
    <row r="169" spans="1:1" x14ac:dyDescent="0.3">
      <c r="A169" s="2"/>
    </row>
    <row r="170" spans="1:1" x14ac:dyDescent="0.3">
      <c r="A170" s="2"/>
    </row>
    <row r="171" spans="1:1" x14ac:dyDescent="0.3">
      <c r="A171" s="2"/>
    </row>
    <row r="172" spans="1:1" x14ac:dyDescent="0.3">
      <c r="A172" s="2"/>
    </row>
    <row r="173" spans="1:1" x14ac:dyDescent="0.3">
      <c r="A173" s="2"/>
    </row>
    <row r="174" spans="1:1" x14ac:dyDescent="0.3">
      <c r="A174" s="2"/>
    </row>
    <row r="175" spans="1:1" x14ac:dyDescent="0.3">
      <c r="A175" s="2"/>
    </row>
    <row r="176" spans="1:1" x14ac:dyDescent="0.3">
      <c r="A176" s="2"/>
    </row>
    <row r="177" spans="1:1" x14ac:dyDescent="0.3">
      <c r="A177" s="2"/>
    </row>
    <row r="178" spans="1:1" x14ac:dyDescent="0.3">
      <c r="A178" s="2"/>
    </row>
    <row r="179" spans="1:1" x14ac:dyDescent="0.3">
      <c r="A179" s="2"/>
    </row>
    <row r="180" spans="1:1" x14ac:dyDescent="0.3">
      <c r="A180" s="2"/>
    </row>
    <row r="181" spans="1:1" x14ac:dyDescent="0.3">
      <c r="A181" s="2"/>
    </row>
    <row r="182" spans="1:1" x14ac:dyDescent="0.3">
      <c r="A182" s="2"/>
    </row>
    <row r="183" spans="1:1" x14ac:dyDescent="0.3">
      <c r="A183" s="2"/>
    </row>
    <row r="184" spans="1:1" x14ac:dyDescent="0.3">
      <c r="A184" s="2"/>
    </row>
    <row r="185" spans="1:1" x14ac:dyDescent="0.3">
      <c r="A185" s="2"/>
    </row>
    <row r="186" spans="1:1" x14ac:dyDescent="0.3">
      <c r="A186" s="2"/>
    </row>
    <row r="187" spans="1:1" x14ac:dyDescent="0.3">
      <c r="A187" s="2"/>
    </row>
    <row r="188" spans="1:1" x14ac:dyDescent="0.3">
      <c r="A188" s="2"/>
    </row>
    <row r="189" spans="1:1" x14ac:dyDescent="0.3">
      <c r="A189" s="2"/>
    </row>
    <row r="190" spans="1:1" x14ac:dyDescent="0.3">
      <c r="A190" s="2"/>
    </row>
    <row r="191" spans="1:1" x14ac:dyDescent="0.3">
      <c r="A191" s="2"/>
    </row>
    <row r="192" spans="1:1" x14ac:dyDescent="0.3">
      <c r="A192" s="2"/>
    </row>
    <row r="193" spans="1:1" x14ac:dyDescent="0.3">
      <c r="A193" s="2"/>
    </row>
    <row r="194" spans="1:1" x14ac:dyDescent="0.3">
      <c r="A194" s="2"/>
    </row>
    <row r="195" spans="1:1" x14ac:dyDescent="0.3">
      <c r="A195" s="2"/>
    </row>
    <row r="196" spans="1:1" x14ac:dyDescent="0.3">
      <c r="A196" s="2"/>
    </row>
    <row r="197" spans="1:1" x14ac:dyDescent="0.3">
      <c r="A197" s="2"/>
    </row>
    <row r="198" spans="1:1" x14ac:dyDescent="0.3">
      <c r="A198" s="2"/>
    </row>
    <row r="199" spans="1:1" x14ac:dyDescent="0.3">
      <c r="A199" s="2"/>
    </row>
    <row r="200" spans="1:1" x14ac:dyDescent="0.3">
      <c r="A200" s="2"/>
    </row>
    <row r="201" spans="1:1" x14ac:dyDescent="0.3">
      <c r="A201" s="2"/>
    </row>
    <row r="202" spans="1:1" x14ac:dyDescent="0.3">
      <c r="A202" s="2"/>
    </row>
    <row r="203" spans="1:1" x14ac:dyDescent="0.3">
      <c r="A203" s="2"/>
    </row>
    <row r="204" spans="1:1" x14ac:dyDescent="0.3">
      <c r="A204" s="2"/>
    </row>
    <row r="205" spans="1:1" x14ac:dyDescent="0.3">
      <c r="A205" s="2"/>
    </row>
    <row r="206" spans="1:1" x14ac:dyDescent="0.3">
      <c r="A206" s="2"/>
    </row>
    <row r="207" spans="1:1" x14ac:dyDescent="0.3">
      <c r="A207" s="2"/>
    </row>
    <row r="208" spans="1:1" x14ac:dyDescent="0.3">
      <c r="A208" s="2"/>
    </row>
    <row r="209" spans="1:1" x14ac:dyDescent="0.3">
      <c r="A209" s="2"/>
    </row>
    <row r="210" spans="1:1" x14ac:dyDescent="0.3">
      <c r="A210" s="2"/>
    </row>
    <row r="211" spans="1:1" x14ac:dyDescent="0.3">
      <c r="A211" s="2"/>
    </row>
    <row r="212" spans="1:1" x14ac:dyDescent="0.3">
      <c r="A212" s="2"/>
    </row>
    <row r="213" spans="1:1" x14ac:dyDescent="0.3">
      <c r="A213" s="2"/>
    </row>
    <row r="214" spans="1:1" x14ac:dyDescent="0.3">
      <c r="A214" s="2"/>
    </row>
    <row r="215" spans="1:1" x14ac:dyDescent="0.3">
      <c r="A215" s="2"/>
    </row>
    <row r="216" spans="1:1" x14ac:dyDescent="0.3">
      <c r="A216" s="2"/>
    </row>
    <row r="217" spans="1:1" x14ac:dyDescent="0.3">
      <c r="A217" s="2"/>
    </row>
    <row r="218" spans="1:1" x14ac:dyDescent="0.3">
      <c r="A218" s="2"/>
    </row>
    <row r="219" spans="1:1" x14ac:dyDescent="0.3">
      <c r="A219" s="2"/>
    </row>
    <row r="220" spans="1:1" x14ac:dyDescent="0.3">
      <c r="A220" s="2"/>
    </row>
    <row r="221" spans="1:1" x14ac:dyDescent="0.3">
      <c r="A221" s="2"/>
    </row>
    <row r="222" spans="1:1" x14ac:dyDescent="0.3">
      <c r="A222" s="2"/>
    </row>
    <row r="223" spans="1:1" x14ac:dyDescent="0.3">
      <c r="A223" s="2"/>
    </row>
    <row r="224" spans="1:1" x14ac:dyDescent="0.3">
      <c r="A224" s="2"/>
    </row>
    <row r="225" spans="1:1" x14ac:dyDescent="0.3">
      <c r="A225" s="2"/>
    </row>
    <row r="226" spans="1:1" x14ac:dyDescent="0.3">
      <c r="A226" s="2"/>
    </row>
    <row r="227" spans="1:1" x14ac:dyDescent="0.3">
      <c r="A227" s="2"/>
    </row>
    <row r="228" spans="1:1" x14ac:dyDescent="0.3">
      <c r="A228" s="2"/>
    </row>
    <row r="229" spans="1:1" x14ac:dyDescent="0.3">
      <c r="A229" s="2"/>
    </row>
    <row r="230" spans="1:1" x14ac:dyDescent="0.3">
      <c r="A230" s="2"/>
    </row>
    <row r="231" spans="1:1" x14ac:dyDescent="0.3">
      <c r="A231" s="2"/>
    </row>
    <row r="232" spans="1:1" x14ac:dyDescent="0.3">
      <c r="A232" s="2"/>
    </row>
    <row r="233" spans="1:1" x14ac:dyDescent="0.3">
      <c r="A233" s="2"/>
    </row>
    <row r="234" spans="1:1" x14ac:dyDescent="0.3">
      <c r="A234" s="2"/>
    </row>
    <row r="235" spans="1:1" x14ac:dyDescent="0.3">
      <c r="A235" s="2"/>
    </row>
    <row r="236" spans="1:1" x14ac:dyDescent="0.3">
      <c r="A236" s="2"/>
    </row>
    <row r="237" spans="1:1" x14ac:dyDescent="0.3">
      <c r="A237" s="2"/>
    </row>
    <row r="238" spans="1:1" x14ac:dyDescent="0.3">
      <c r="A238" s="2"/>
    </row>
    <row r="239" spans="1:1" x14ac:dyDescent="0.3">
      <c r="A239" s="2"/>
    </row>
    <row r="240" spans="1:1" x14ac:dyDescent="0.3">
      <c r="A240" s="2"/>
    </row>
    <row r="241" spans="1:1" x14ac:dyDescent="0.3">
      <c r="A241" s="2"/>
    </row>
    <row r="242" spans="1:1" x14ac:dyDescent="0.3">
      <c r="A242" s="2"/>
    </row>
    <row r="243" spans="1:1" x14ac:dyDescent="0.3">
      <c r="A243" s="2"/>
    </row>
    <row r="244" spans="1:1" x14ac:dyDescent="0.3">
      <c r="A244" s="2"/>
    </row>
    <row r="245" spans="1:1" x14ac:dyDescent="0.3">
      <c r="A245" s="2"/>
    </row>
    <row r="246" spans="1:1" x14ac:dyDescent="0.3">
      <c r="A246" s="2"/>
    </row>
    <row r="247" spans="1:1" x14ac:dyDescent="0.3">
      <c r="A247" s="2"/>
    </row>
    <row r="248" spans="1:1" x14ac:dyDescent="0.3">
      <c r="A248" s="2"/>
    </row>
    <row r="249" spans="1:1" x14ac:dyDescent="0.3">
      <c r="A249" s="2"/>
    </row>
    <row r="250" spans="1:1" x14ac:dyDescent="0.3">
      <c r="A250" s="2"/>
    </row>
    <row r="251" spans="1:1" x14ac:dyDescent="0.3">
      <c r="A251" s="2"/>
    </row>
    <row r="252" spans="1:1" x14ac:dyDescent="0.3">
      <c r="A252" s="2"/>
    </row>
    <row r="253" spans="1:1" x14ac:dyDescent="0.3">
      <c r="A253" s="2"/>
    </row>
    <row r="254" spans="1:1" x14ac:dyDescent="0.3">
      <c r="A254" s="2"/>
    </row>
    <row r="255" spans="1:1" x14ac:dyDescent="0.3">
      <c r="A255" s="2"/>
    </row>
    <row r="256" spans="1:1" x14ac:dyDescent="0.3">
      <c r="A256" s="2"/>
    </row>
    <row r="257" spans="1:1" x14ac:dyDescent="0.3">
      <c r="A257" s="2"/>
    </row>
    <row r="258" spans="1:1" x14ac:dyDescent="0.3">
      <c r="A258" s="2"/>
    </row>
    <row r="259" spans="1:1" x14ac:dyDescent="0.3">
      <c r="A259" s="2"/>
    </row>
    <row r="260" spans="1:1" x14ac:dyDescent="0.3">
      <c r="A260" s="2"/>
    </row>
    <row r="261" spans="1:1" x14ac:dyDescent="0.3">
      <c r="A261" s="2"/>
    </row>
    <row r="262" spans="1:1" x14ac:dyDescent="0.3">
      <c r="A262" s="2"/>
    </row>
    <row r="263" spans="1:1" x14ac:dyDescent="0.3">
      <c r="A263" s="2"/>
    </row>
    <row r="264" spans="1:1" x14ac:dyDescent="0.3">
      <c r="A264" s="2"/>
    </row>
    <row r="265" spans="1:1" x14ac:dyDescent="0.3">
      <c r="A265" s="2"/>
    </row>
    <row r="266" spans="1:1" x14ac:dyDescent="0.3">
      <c r="A266" s="2"/>
    </row>
    <row r="267" spans="1:1" x14ac:dyDescent="0.3">
      <c r="A267" s="2"/>
    </row>
    <row r="268" spans="1:1" x14ac:dyDescent="0.3">
      <c r="A268" s="2"/>
    </row>
    <row r="269" spans="1:1" x14ac:dyDescent="0.3">
      <c r="A269" s="2"/>
    </row>
    <row r="270" spans="1:1" x14ac:dyDescent="0.3">
      <c r="A270" s="2"/>
    </row>
    <row r="271" spans="1:1" x14ac:dyDescent="0.3">
      <c r="A271" s="2"/>
    </row>
    <row r="272" spans="1:1" x14ac:dyDescent="0.3">
      <c r="A272" s="2"/>
    </row>
    <row r="273" spans="1:1" x14ac:dyDescent="0.3">
      <c r="A273" s="2"/>
    </row>
    <row r="274" spans="1:1" x14ac:dyDescent="0.3">
      <c r="A274" s="2"/>
    </row>
    <row r="275" spans="1:1" x14ac:dyDescent="0.3">
      <c r="A275" s="2"/>
    </row>
    <row r="276" spans="1:1" x14ac:dyDescent="0.3">
      <c r="A276" s="2"/>
    </row>
    <row r="277" spans="1:1" x14ac:dyDescent="0.3">
      <c r="A277" s="2"/>
    </row>
    <row r="278" spans="1:1" x14ac:dyDescent="0.3">
      <c r="A278" s="2"/>
    </row>
    <row r="279" spans="1:1" x14ac:dyDescent="0.3">
      <c r="A279" s="2"/>
    </row>
    <row r="280" spans="1:1" x14ac:dyDescent="0.3">
      <c r="A280" s="2"/>
    </row>
    <row r="281" spans="1:1" x14ac:dyDescent="0.3">
      <c r="A281" s="2"/>
    </row>
    <row r="282" spans="1:1" x14ac:dyDescent="0.3">
      <c r="A282" s="2"/>
    </row>
    <row r="283" spans="1:1" x14ac:dyDescent="0.3">
      <c r="A283" s="2"/>
    </row>
    <row r="284" spans="1:1" x14ac:dyDescent="0.3">
      <c r="A284" s="2"/>
    </row>
    <row r="285" spans="1:1" x14ac:dyDescent="0.3">
      <c r="A285" s="2"/>
    </row>
    <row r="286" spans="1:1" x14ac:dyDescent="0.3">
      <c r="A286" s="2"/>
    </row>
    <row r="287" spans="1:1" x14ac:dyDescent="0.3">
      <c r="A287" s="2"/>
    </row>
    <row r="288" spans="1:1" x14ac:dyDescent="0.3">
      <c r="A288" s="2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  <row r="321" spans="1:1" x14ac:dyDescent="0.3">
      <c r="A321" s="2"/>
    </row>
    <row r="322" spans="1:1" x14ac:dyDescent="0.3">
      <c r="A322" s="2"/>
    </row>
    <row r="323" spans="1:1" x14ac:dyDescent="0.3">
      <c r="A323" s="2"/>
    </row>
    <row r="324" spans="1:1" x14ac:dyDescent="0.3">
      <c r="A324" s="2"/>
    </row>
    <row r="325" spans="1:1" x14ac:dyDescent="0.3">
      <c r="A325" s="2"/>
    </row>
    <row r="326" spans="1:1" x14ac:dyDescent="0.3">
      <c r="A326" s="2"/>
    </row>
    <row r="327" spans="1:1" x14ac:dyDescent="0.3">
      <c r="A327" s="2"/>
    </row>
    <row r="328" spans="1:1" x14ac:dyDescent="0.3">
      <c r="A328" s="2"/>
    </row>
    <row r="329" spans="1:1" x14ac:dyDescent="0.3">
      <c r="A329" s="2"/>
    </row>
    <row r="330" spans="1:1" x14ac:dyDescent="0.3">
      <c r="A330" s="2"/>
    </row>
    <row r="331" spans="1:1" x14ac:dyDescent="0.3">
      <c r="A331" s="2"/>
    </row>
    <row r="332" spans="1:1" x14ac:dyDescent="0.3">
      <c r="A332" s="2"/>
    </row>
    <row r="333" spans="1:1" x14ac:dyDescent="0.3">
      <c r="A333" s="2"/>
    </row>
    <row r="334" spans="1:1" x14ac:dyDescent="0.3">
      <c r="A334" s="2"/>
    </row>
    <row r="335" spans="1:1" x14ac:dyDescent="0.3">
      <c r="A335" s="2"/>
    </row>
    <row r="336" spans="1:1" x14ac:dyDescent="0.3">
      <c r="A336" s="2"/>
    </row>
    <row r="337" spans="1:1" x14ac:dyDescent="0.3">
      <c r="A337" s="2"/>
    </row>
    <row r="338" spans="1:1" x14ac:dyDescent="0.3">
      <c r="A338" s="2"/>
    </row>
    <row r="339" spans="1:1" x14ac:dyDescent="0.3">
      <c r="A339" s="2"/>
    </row>
    <row r="340" spans="1:1" x14ac:dyDescent="0.3">
      <c r="A340" s="2"/>
    </row>
  </sheetData>
  <autoFilter ref="H4:AC109" xr:uid="{F7A2CED4-4A96-4698-A63C-066D645E2516}"/>
  <mergeCells count="12">
    <mergeCell ref="A3:G3"/>
    <mergeCell ref="H3:T3"/>
    <mergeCell ref="F5:F9"/>
    <mergeCell ref="G5:G9"/>
    <mergeCell ref="F11:F14"/>
    <mergeCell ref="G11:G14"/>
    <mergeCell ref="F24:F25"/>
    <mergeCell ref="G24:G25"/>
    <mergeCell ref="F15:F16"/>
    <mergeCell ref="G15:G16"/>
    <mergeCell ref="F18:F20"/>
    <mergeCell ref="G18:G20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26AEC-0014-493D-B3D2-3C186F84000C}">
  <dimension ref="A1:L38"/>
  <sheetViews>
    <sheetView showGridLines="0" workbookViewId="0">
      <selection activeCell="K109" sqref="K109"/>
    </sheetView>
  </sheetViews>
  <sheetFormatPr defaultRowHeight="14.4" x14ac:dyDescent="0.3"/>
  <cols>
    <col min="1" max="1" width="58.44140625" bestFit="1" customWidth="1"/>
  </cols>
  <sheetData>
    <row r="1" spans="1:12" ht="18" x14ac:dyDescent="0.35">
      <c r="A1" s="63" t="s">
        <v>210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3" spans="1:12" x14ac:dyDescent="0.3">
      <c r="A3" s="41" t="s">
        <v>222</v>
      </c>
      <c r="B3" s="41" t="s">
        <v>176</v>
      </c>
      <c r="C3" s="41" t="s">
        <v>180</v>
      </c>
      <c r="D3" s="41" t="s">
        <v>181</v>
      </c>
      <c r="E3" s="41" t="s">
        <v>186</v>
      </c>
      <c r="F3" s="41" t="s">
        <v>187</v>
      </c>
      <c r="G3" s="41" t="s">
        <v>188</v>
      </c>
      <c r="H3" s="41" t="s">
        <v>207</v>
      </c>
      <c r="I3" s="41" t="s">
        <v>215</v>
      </c>
      <c r="J3" s="41" t="s">
        <v>216</v>
      </c>
      <c r="K3" s="41" t="s">
        <v>217</v>
      </c>
      <c r="L3" s="41" t="s">
        <v>221</v>
      </c>
    </row>
    <row r="4" spans="1:12" x14ac:dyDescent="0.3">
      <c r="A4" s="41" t="s">
        <v>175</v>
      </c>
      <c r="B4" s="41" t="s">
        <v>178</v>
      </c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x14ac:dyDescent="0.3">
      <c r="A5" s="41" t="s">
        <v>177</v>
      </c>
      <c r="B5" s="41" t="s">
        <v>178</v>
      </c>
      <c r="C5" s="41"/>
      <c r="D5" s="41"/>
      <c r="E5" s="41"/>
      <c r="F5" s="41"/>
      <c r="G5" s="41"/>
      <c r="H5" s="41"/>
      <c r="I5" s="41"/>
      <c r="J5" s="41"/>
      <c r="K5" s="41"/>
      <c r="L5" s="41"/>
    </row>
    <row r="6" spans="1:12" x14ac:dyDescent="0.3">
      <c r="A6" s="41" t="s">
        <v>179</v>
      </c>
      <c r="B6" s="41"/>
      <c r="C6" s="41" t="s">
        <v>178</v>
      </c>
      <c r="D6" s="41"/>
      <c r="E6" s="41"/>
      <c r="F6" s="41"/>
      <c r="G6" s="41"/>
      <c r="H6" s="41"/>
      <c r="I6" s="41"/>
      <c r="J6" s="41"/>
      <c r="K6" s="41"/>
      <c r="L6" s="41"/>
    </row>
    <row r="7" spans="1:12" x14ac:dyDescent="0.3">
      <c r="A7" s="41" t="s">
        <v>211</v>
      </c>
      <c r="B7" s="41"/>
      <c r="C7" s="41" t="s">
        <v>178</v>
      </c>
      <c r="D7" s="41"/>
      <c r="E7" s="41"/>
      <c r="F7" s="41"/>
      <c r="G7" s="41"/>
      <c r="H7" s="41"/>
      <c r="I7" s="41"/>
      <c r="J7" s="41"/>
      <c r="K7" s="41"/>
      <c r="L7" s="41"/>
    </row>
    <row r="8" spans="1:12" x14ac:dyDescent="0.3">
      <c r="A8" s="41" t="s">
        <v>212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1:12" x14ac:dyDescent="0.3">
      <c r="A9" s="41" t="s">
        <v>182</v>
      </c>
      <c r="B9" s="41"/>
      <c r="C9" s="41" t="s">
        <v>178</v>
      </c>
      <c r="D9" s="41" t="s">
        <v>178</v>
      </c>
      <c r="E9" s="41"/>
      <c r="F9" s="41"/>
      <c r="G9" s="41"/>
      <c r="H9" s="41"/>
      <c r="I9" s="41"/>
      <c r="J9" s="41"/>
      <c r="K9" s="41"/>
      <c r="L9" s="41"/>
    </row>
    <row r="10" spans="1:12" x14ac:dyDescent="0.3">
      <c r="A10" s="41" t="s">
        <v>183</v>
      </c>
      <c r="B10" s="41"/>
      <c r="C10" s="41" t="s">
        <v>178</v>
      </c>
      <c r="D10" s="41" t="s">
        <v>178</v>
      </c>
      <c r="E10" s="41"/>
      <c r="F10" s="41"/>
      <c r="G10" s="41"/>
      <c r="H10" s="41"/>
      <c r="I10" s="41"/>
      <c r="J10" s="41"/>
      <c r="K10" s="41"/>
      <c r="L10" s="41"/>
    </row>
    <row r="11" spans="1:12" x14ac:dyDescent="0.3">
      <c r="A11" s="41" t="s">
        <v>184</v>
      </c>
      <c r="B11" s="41"/>
      <c r="C11" s="41" t="s">
        <v>178</v>
      </c>
      <c r="D11" s="41" t="s">
        <v>178</v>
      </c>
      <c r="E11" s="41"/>
      <c r="F11" s="41"/>
      <c r="G11" s="41"/>
      <c r="H11" s="41"/>
      <c r="I11" s="41"/>
      <c r="J11" s="41"/>
      <c r="K11" s="41"/>
      <c r="L11" s="41"/>
    </row>
    <row r="12" spans="1:12" x14ac:dyDescent="0.3">
      <c r="A12" s="41" t="s">
        <v>197</v>
      </c>
      <c r="B12" s="41"/>
      <c r="C12" s="41" t="s">
        <v>178</v>
      </c>
      <c r="D12" s="41" t="s">
        <v>178</v>
      </c>
      <c r="E12" s="41" t="s">
        <v>178</v>
      </c>
      <c r="F12" s="41"/>
      <c r="G12" s="41"/>
      <c r="H12" s="41"/>
      <c r="I12" s="41"/>
      <c r="J12" s="41"/>
      <c r="K12" s="41"/>
      <c r="L12" s="41"/>
    </row>
    <row r="13" spans="1:12" x14ac:dyDescent="0.3">
      <c r="A13" s="41" t="s">
        <v>209</v>
      </c>
      <c r="B13" s="41"/>
      <c r="C13" s="41"/>
      <c r="D13" s="41"/>
      <c r="E13" s="41" t="s">
        <v>178</v>
      </c>
      <c r="F13" s="41"/>
      <c r="G13" s="41"/>
      <c r="H13" s="41"/>
      <c r="I13" s="41"/>
      <c r="J13" s="41"/>
      <c r="K13" s="41"/>
      <c r="L13" s="41"/>
    </row>
    <row r="14" spans="1:12" x14ac:dyDescent="0.3">
      <c r="A14" s="41" t="s">
        <v>185</v>
      </c>
      <c r="B14" s="41"/>
      <c r="C14" s="41"/>
      <c r="D14" s="41"/>
      <c r="E14" s="41" t="s">
        <v>178</v>
      </c>
      <c r="F14" s="41" t="s">
        <v>178</v>
      </c>
      <c r="G14" s="41"/>
      <c r="H14" s="41"/>
      <c r="I14" s="41"/>
      <c r="J14" s="41"/>
      <c r="K14" s="41"/>
      <c r="L14" s="41"/>
    </row>
    <row r="15" spans="1:12" x14ac:dyDescent="0.3">
      <c r="A15" s="41" t="s">
        <v>189</v>
      </c>
      <c r="B15" s="41"/>
      <c r="C15" s="41"/>
      <c r="D15" s="41"/>
      <c r="E15" s="41" t="s">
        <v>178</v>
      </c>
      <c r="F15" s="41" t="s">
        <v>178</v>
      </c>
      <c r="G15" s="41"/>
      <c r="H15" s="41"/>
      <c r="I15" s="41"/>
      <c r="J15" s="41"/>
      <c r="K15" s="41"/>
      <c r="L15" s="41"/>
    </row>
    <row r="16" spans="1:12" x14ac:dyDescent="0.3">
      <c r="A16" s="41" t="s">
        <v>192</v>
      </c>
      <c r="B16" s="41"/>
      <c r="C16" s="41"/>
      <c r="D16" s="41"/>
      <c r="E16" s="41"/>
      <c r="F16" s="41" t="s">
        <v>178</v>
      </c>
      <c r="G16" s="41"/>
      <c r="H16" s="41"/>
      <c r="I16" s="41"/>
      <c r="J16" s="41"/>
      <c r="K16" s="41"/>
      <c r="L16" s="41"/>
    </row>
    <row r="17" spans="1:12" x14ac:dyDescent="0.3">
      <c r="A17" s="41" t="s">
        <v>190</v>
      </c>
      <c r="B17" s="41"/>
      <c r="C17" s="41"/>
      <c r="D17" s="41"/>
      <c r="E17" s="41"/>
      <c r="F17" s="41" t="s">
        <v>178</v>
      </c>
      <c r="G17" s="41"/>
      <c r="H17" s="41"/>
      <c r="I17" s="41"/>
      <c r="J17" s="41"/>
      <c r="K17" s="41"/>
      <c r="L17" s="41"/>
    </row>
    <row r="18" spans="1:12" x14ac:dyDescent="0.3">
      <c r="A18" s="41" t="s">
        <v>191</v>
      </c>
      <c r="B18" s="41"/>
      <c r="C18" s="41"/>
      <c r="D18" s="41"/>
      <c r="E18" s="41" t="s">
        <v>178</v>
      </c>
      <c r="F18" s="41" t="s">
        <v>178</v>
      </c>
      <c r="G18" s="41"/>
      <c r="H18" s="41"/>
      <c r="I18" s="41"/>
      <c r="J18" s="41"/>
      <c r="K18" s="41"/>
      <c r="L18" s="41"/>
    </row>
    <row r="19" spans="1:12" x14ac:dyDescent="0.3">
      <c r="A19" s="41" t="s">
        <v>201</v>
      </c>
      <c r="B19" s="41"/>
      <c r="C19" s="41"/>
      <c r="D19" s="41"/>
      <c r="E19" s="41"/>
      <c r="F19" s="41" t="s">
        <v>178</v>
      </c>
      <c r="G19" s="41"/>
      <c r="H19" s="41"/>
      <c r="I19" s="41"/>
      <c r="J19" s="41"/>
      <c r="K19" s="41"/>
      <c r="L19" s="41"/>
    </row>
    <row r="20" spans="1:12" x14ac:dyDescent="0.3">
      <c r="A20" s="41" t="s">
        <v>194</v>
      </c>
      <c r="B20" s="41"/>
      <c r="C20" s="41"/>
      <c r="D20" s="41"/>
      <c r="E20" s="41"/>
      <c r="F20" s="41" t="s">
        <v>178</v>
      </c>
      <c r="G20" s="41"/>
      <c r="H20" s="41"/>
      <c r="I20" s="41"/>
      <c r="J20" s="41"/>
      <c r="K20" s="41"/>
      <c r="L20" s="41"/>
    </row>
    <row r="21" spans="1:12" x14ac:dyDescent="0.3">
      <c r="A21" s="41" t="s">
        <v>195</v>
      </c>
      <c r="B21" s="41"/>
      <c r="C21" s="41"/>
      <c r="D21" s="41"/>
      <c r="E21" s="41"/>
      <c r="F21" s="41" t="s">
        <v>178</v>
      </c>
      <c r="G21" s="41"/>
      <c r="H21" s="41"/>
      <c r="I21" s="41"/>
      <c r="J21" s="41"/>
      <c r="K21" s="41"/>
      <c r="L21" s="41"/>
    </row>
    <row r="22" spans="1:12" x14ac:dyDescent="0.3">
      <c r="A22" s="41" t="s">
        <v>193</v>
      </c>
      <c r="B22" s="41"/>
      <c r="C22" s="41"/>
      <c r="D22" s="41"/>
      <c r="E22" s="41"/>
      <c r="F22" s="41" t="s">
        <v>178</v>
      </c>
      <c r="G22" s="41"/>
      <c r="H22" s="41"/>
      <c r="I22" s="41"/>
      <c r="J22" s="41"/>
      <c r="K22" s="41"/>
      <c r="L22" s="41"/>
    </row>
    <row r="23" spans="1:12" x14ac:dyDescent="0.3">
      <c r="A23" s="41" t="s">
        <v>219</v>
      </c>
      <c r="B23" s="41"/>
      <c r="C23" s="41"/>
      <c r="D23" s="41"/>
      <c r="E23" s="41"/>
      <c r="F23" s="41" t="s">
        <v>178</v>
      </c>
      <c r="G23" s="41" t="s">
        <v>178</v>
      </c>
      <c r="H23" s="41"/>
      <c r="I23" s="41"/>
      <c r="J23" s="41"/>
      <c r="K23" s="41"/>
      <c r="L23" s="41"/>
    </row>
    <row r="24" spans="1:12" x14ac:dyDescent="0.3">
      <c r="A24" s="41" t="s">
        <v>196</v>
      </c>
      <c r="B24" s="41"/>
      <c r="C24" s="41"/>
      <c r="D24" s="41"/>
      <c r="E24" s="41"/>
      <c r="F24" s="41"/>
      <c r="G24" s="41" t="s">
        <v>178</v>
      </c>
      <c r="H24" s="41"/>
      <c r="I24" s="41"/>
      <c r="J24" s="41"/>
      <c r="K24" s="41"/>
      <c r="L24" s="41"/>
    </row>
    <row r="25" spans="1:12" x14ac:dyDescent="0.3">
      <c r="A25" s="41" t="s">
        <v>202</v>
      </c>
      <c r="B25" s="41"/>
      <c r="C25" s="41"/>
      <c r="D25" s="41"/>
      <c r="E25" s="41"/>
      <c r="F25" s="41"/>
      <c r="G25" s="41" t="s">
        <v>178</v>
      </c>
      <c r="H25" s="41"/>
      <c r="I25" s="41"/>
      <c r="J25" s="41"/>
      <c r="K25" s="41"/>
      <c r="L25" s="41"/>
    </row>
    <row r="26" spans="1:12" x14ac:dyDescent="0.3">
      <c r="A26" s="41" t="s">
        <v>200</v>
      </c>
      <c r="B26" s="41"/>
      <c r="C26" s="41"/>
      <c r="D26" s="41"/>
      <c r="E26" s="41"/>
      <c r="F26" s="41"/>
      <c r="G26" s="41" t="s">
        <v>178</v>
      </c>
      <c r="H26" s="41"/>
      <c r="I26" s="41"/>
      <c r="J26" s="41"/>
      <c r="K26" s="41"/>
      <c r="L26" s="41"/>
    </row>
    <row r="27" spans="1:12" x14ac:dyDescent="0.3">
      <c r="A27" s="41" t="s">
        <v>199</v>
      </c>
      <c r="B27" s="41"/>
      <c r="C27" s="41"/>
      <c r="D27" s="41"/>
      <c r="E27" s="41"/>
      <c r="F27" s="41"/>
      <c r="G27" s="41" t="s">
        <v>178</v>
      </c>
      <c r="H27" s="41"/>
      <c r="I27" s="41"/>
      <c r="J27" s="41"/>
      <c r="K27" s="41"/>
      <c r="L27" s="41"/>
    </row>
    <row r="28" spans="1:12" x14ac:dyDescent="0.3">
      <c r="A28" s="41" t="s">
        <v>203</v>
      </c>
      <c r="B28" s="41"/>
      <c r="C28" s="41"/>
      <c r="D28" s="41"/>
      <c r="E28" s="41"/>
      <c r="F28" s="41"/>
      <c r="G28" s="41" t="s">
        <v>178</v>
      </c>
      <c r="H28" s="41"/>
      <c r="I28" s="41"/>
      <c r="J28" s="41"/>
      <c r="K28" s="41"/>
      <c r="L28" s="41"/>
    </row>
    <row r="29" spans="1:12" x14ac:dyDescent="0.3">
      <c r="A29" s="41" t="s">
        <v>198</v>
      </c>
      <c r="B29" s="41"/>
      <c r="C29" s="41"/>
      <c r="D29" s="41"/>
      <c r="E29" s="41"/>
      <c r="F29" s="41"/>
      <c r="G29" s="41" t="s">
        <v>178</v>
      </c>
      <c r="H29" s="41" t="s">
        <v>178</v>
      </c>
      <c r="I29" s="41"/>
      <c r="J29" s="41"/>
      <c r="K29" s="41"/>
      <c r="L29" s="41"/>
    </row>
    <row r="30" spans="1:12" x14ac:dyDescent="0.3">
      <c r="A30" s="41" t="s">
        <v>204</v>
      </c>
      <c r="B30" s="41"/>
      <c r="C30" s="41"/>
      <c r="D30" s="41"/>
      <c r="E30" s="41"/>
      <c r="F30" s="41"/>
      <c r="G30" s="41"/>
      <c r="H30" s="41" t="s">
        <v>178</v>
      </c>
      <c r="I30" s="41"/>
      <c r="J30" s="41"/>
      <c r="K30" s="41"/>
      <c r="L30" s="41"/>
    </row>
    <row r="31" spans="1:12" x14ac:dyDescent="0.3">
      <c r="A31" s="41" t="s">
        <v>205</v>
      </c>
      <c r="B31" s="41"/>
      <c r="C31" s="41"/>
      <c r="D31" s="41"/>
      <c r="E31" s="41"/>
      <c r="F31" s="41"/>
      <c r="G31" s="41"/>
      <c r="H31" s="41" t="s">
        <v>178</v>
      </c>
      <c r="I31" s="41"/>
      <c r="J31" s="41"/>
      <c r="K31" s="41"/>
      <c r="L31" s="41"/>
    </row>
    <row r="32" spans="1:12" x14ac:dyDescent="0.3">
      <c r="A32" s="41" t="s">
        <v>206</v>
      </c>
      <c r="B32" s="41"/>
      <c r="C32" s="41"/>
      <c r="D32" s="41"/>
      <c r="E32" s="41"/>
      <c r="F32" s="41"/>
      <c r="G32" s="41"/>
      <c r="H32" s="41" t="s">
        <v>178</v>
      </c>
      <c r="I32" s="41"/>
      <c r="J32" s="41"/>
      <c r="K32" s="41"/>
      <c r="L32" s="41"/>
    </row>
    <row r="33" spans="1:12" x14ac:dyDescent="0.3">
      <c r="A33" s="41" t="s">
        <v>219</v>
      </c>
      <c r="B33" s="41"/>
      <c r="C33" s="41"/>
      <c r="D33" s="41"/>
      <c r="E33" s="41"/>
      <c r="F33" s="41"/>
      <c r="G33" s="41" t="s">
        <v>178</v>
      </c>
      <c r="H33" s="41" t="s">
        <v>178</v>
      </c>
      <c r="I33" s="41"/>
      <c r="J33" s="41"/>
      <c r="K33" s="41"/>
      <c r="L33" s="41"/>
    </row>
    <row r="34" spans="1:12" x14ac:dyDescent="0.3">
      <c r="A34" s="41" t="s">
        <v>208</v>
      </c>
      <c r="B34" s="41"/>
      <c r="C34" s="41"/>
      <c r="D34" s="41"/>
      <c r="E34" s="41"/>
      <c r="F34" s="41"/>
      <c r="G34" s="41"/>
      <c r="H34" s="41" t="s">
        <v>178</v>
      </c>
      <c r="I34" s="41" t="s">
        <v>178</v>
      </c>
      <c r="J34" s="41"/>
      <c r="K34" s="41"/>
      <c r="L34" s="41"/>
    </row>
    <row r="35" spans="1:12" x14ac:dyDescent="0.3">
      <c r="A35" s="41" t="s">
        <v>220</v>
      </c>
      <c r="B35" s="41"/>
      <c r="C35" s="41"/>
      <c r="D35" s="41"/>
      <c r="E35" s="41"/>
      <c r="F35" s="41"/>
      <c r="G35" s="41"/>
      <c r="H35" s="41"/>
      <c r="I35" s="41" t="s">
        <v>178</v>
      </c>
      <c r="J35" s="41" t="s">
        <v>178</v>
      </c>
      <c r="K35" s="41"/>
      <c r="L35" s="41"/>
    </row>
    <row r="36" spans="1:12" x14ac:dyDescent="0.3">
      <c r="A36" s="41" t="s">
        <v>213</v>
      </c>
      <c r="B36" s="41"/>
      <c r="C36" s="41"/>
      <c r="D36" s="41"/>
      <c r="E36" s="41"/>
      <c r="F36" s="41"/>
      <c r="G36" s="41"/>
      <c r="H36" s="41"/>
      <c r="I36" s="41"/>
      <c r="J36" s="41" t="s">
        <v>178</v>
      </c>
      <c r="K36" s="41" t="s">
        <v>178</v>
      </c>
      <c r="L36" s="41"/>
    </row>
    <row r="37" spans="1:12" x14ac:dyDescent="0.3">
      <c r="A37" s="41" t="s">
        <v>214</v>
      </c>
      <c r="B37" s="41"/>
      <c r="C37" s="41"/>
      <c r="D37" s="41"/>
      <c r="E37" s="41"/>
      <c r="F37" s="41"/>
      <c r="G37" s="41"/>
      <c r="H37" s="41"/>
      <c r="I37" s="41"/>
      <c r="J37" s="41"/>
      <c r="K37" s="41" t="s">
        <v>178</v>
      </c>
      <c r="L37" s="41" t="s">
        <v>178</v>
      </c>
    </row>
    <row r="38" spans="1:12" x14ac:dyDescent="0.3">
      <c r="A38" s="41" t="s">
        <v>218</v>
      </c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</sheetData>
  <mergeCells count="1">
    <mergeCell ref="A1:L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7CFA9-E86E-467C-A8F4-81C791B55BBF}">
  <sheetPr>
    <pageSetUpPr fitToPage="1"/>
  </sheetPr>
  <dimension ref="A1:P34"/>
  <sheetViews>
    <sheetView showGridLines="0" topLeftCell="B22" zoomScale="60" zoomScaleNormal="60" workbookViewId="0">
      <selection activeCell="K109" sqref="K109"/>
    </sheetView>
  </sheetViews>
  <sheetFormatPr defaultColWidth="10.6640625" defaultRowHeight="14.4" x14ac:dyDescent="0.3"/>
  <cols>
    <col min="1" max="1" width="3.88671875" style="6" hidden="1" customWidth="1"/>
    <col min="2" max="2" width="2.109375" style="6" customWidth="1"/>
    <col min="3" max="4" width="0.88671875" style="6" customWidth="1"/>
    <col min="5" max="5" width="8.33203125" style="6" customWidth="1"/>
    <col min="6" max="6" width="111.44140625" style="6" customWidth="1"/>
    <col min="7" max="7" width="13" style="6" customWidth="1"/>
    <col min="8" max="8" width="16.33203125" style="6" customWidth="1"/>
    <col min="9" max="9" width="20.109375" style="6" customWidth="1"/>
    <col min="10" max="10" width="26.88671875" style="6" customWidth="1"/>
    <col min="11" max="11" width="7.5546875" style="6" customWidth="1"/>
    <col min="12" max="12" width="9.109375" style="6" customWidth="1"/>
    <col min="13" max="13" width="6.33203125" style="6" customWidth="1"/>
    <col min="14" max="14" width="14.44140625" style="6" bestFit="1" customWidth="1"/>
    <col min="15" max="15" width="10.6640625" style="6"/>
    <col min="16" max="16" width="13.6640625" style="6" bestFit="1" customWidth="1"/>
    <col min="17" max="256" width="10.6640625" style="6"/>
    <col min="257" max="257" width="0" style="6" hidden="1" customWidth="1"/>
    <col min="258" max="258" width="2.109375" style="6" customWidth="1"/>
    <col min="259" max="260" width="0.88671875" style="6" customWidth="1"/>
    <col min="261" max="261" width="8.33203125" style="6" customWidth="1"/>
    <col min="262" max="262" width="111.44140625" style="6" customWidth="1"/>
    <col min="263" max="263" width="13" style="6" customWidth="1"/>
    <col min="264" max="264" width="16.33203125" style="6" customWidth="1"/>
    <col min="265" max="266" width="17.33203125" style="6" customWidth="1"/>
    <col min="267" max="268" width="0.88671875" style="6" customWidth="1"/>
    <col min="269" max="269" width="6.33203125" style="6" customWidth="1"/>
    <col min="270" max="270" width="14.44140625" style="6" bestFit="1" customWidth="1"/>
    <col min="271" max="271" width="10.6640625" style="6"/>
    <col min="272" max="272" width="13.6640625" style="6" bestFit="1" customWidth="1"/>
    <col min="273" max="512" width="10.6640625" style="6"/>
    <col min="513" max="513" width="0" style="6" hidden="1" customWidth="1"/>
    <col min="514" max="514" width="2.109375" style="6" customWidth="1"/>
    <col min="515" max="516" width="0.88671875" style="6" customWidth="1"/>
    <col min="517" max="517" width="8.33203125" style="6" customWidth="1"/>
    <col min="518" max="518" width="111.44140625" style="6" customWidth="1"/>
    <col min="519" max="519" width="13" style="6" customWidth="1"/>
    <col min="520" max="520" width="16.33203125" style="6" customWidth="1"/>
    <col min="521" max="522" width="17.33203125" style="6" customWidth="1"/>
    <col min="523" max="524" width="0.88671875" style="6" customWidth="1"/>
    <col min="525" max="525" width="6.33203125" style="6" customWidth="1"/>
    <col min="526" max="526" width="14.44140625" style="6" bestFit="1" customWidth="1"/>
    <col min="527" max="527" width="10.6640625" style="6"/>
    <col min="528" max="528" width="13.6640625" style="6" bestFit="1" customWidth="1"/>
    <col min="529" max="768" width="10.6640625" style="6"/>
    <col min="769" max="769" width="0" style="6" hidden="1" customWidth="1"/>
    <col min="770" max="770" width="2.109375" style="6" customWidth="1"/>
    <col min="771" max="772" width="0.88671875" style="6" customWidth="1"/>
    <col min="773" max="773" width="8.33203125" style="6" customWidth="1"/>
    <col min="774" max="774" width="111.44140625" style="6" customWidth="1"/>
    <col min="775" max="775" width="13" style="6" customWidth="1"/>
    <col min="776" max="776" width="16.33203125" style="6" customWidth="1"/>
    <col min="777" max="778" width="17.33203125" style="6" customWidth="1"/>
    <col min="779" max="780" width="0.88671875" style="6" customWidth="1"/>
    <col min="781" max="781" width="6.33203125" style="6" customWidth="1"/>
    <col min="782" max="782" width="14.44140625" style="6" bestFit="1" customWidth="1"/>
    <col min="783" max="783" width="10.6640625" style="6"/>
    <col min="784" max="784" width="13.6640625" style="6" bestFit="1" customWidth="1"/>
    <col min="785" max="1024" width="10.6640625" style="6"/>
    <col min="1025" max="1025" width="0" style="6" hidden="1" customWidth="1"/>
    <col min="1026" max="1026" width="2.109375" style="6" customWidth="1"/>
    <col min="1027" max="1028" width="0.88671875" style="6" customWidth="1"/>
    <col min="1029" max="1029" width="8.33203125" style="6" customWidth="1"/>
    <col min="1030" max="1030" width="111.44140625" style="6" customWidth="1"/>
    <col min="1031" max="1031" width="13" style="6" customWidth="1"/>
    <col min="1032" max="1032" width="16.33203125" style="6" customWidth="1"/>
    <col min="1033" max="1034" width="17.33203125" style="6" customWidth="1"/>
    <col min="1035" max="1036" width="0.88671875" style="6" customWidth="1"/>
    <col min="1037" max="1037" width="6.33203125" style="6" customWidth="1"/>
    <col min="1038" max="1038" width="14.44140625" style="6" bestFit="1" customWidth="1"/>
    <col min="1039" max="1039" width="10.6640625" style="6"/>
    <col min="1040" max="1040" width="13.6640625" style="6" bestFit="1" customWidth="1"/>
    <col min="1041" max="1280" width="10.6640625" style="6"/>
    <col min="1281" max="1281" width="0" style="6" hidden="1" customWidth="1"/>
    <col min="1282" max="1282" width="2.109375" style="6" customWidth="1"/>
    <col min="1283" max="1284" width="0.88671875" style="6" customWidth="1"/>
    <col min="1285" max="1285" width="8.33203125" style="6" customWidth="1"/>
    <col min="1286" max="1286" width="111.44140625" style="6" customWidth="1"/>
    <col min="1287" max="1287" width="13" style="6" customWidth="1"/>
    <col min="1288" max="1288" width="16.33203125" style="6" customWidth="1"/>
    <col min="1289" max="1290" width="17.33203125" style="6" customWidth="1"/>
    <col min="1291" max="1292" width="0.88671875" style="6" customWidth="1"/>
    <col min="1293" max="1293" width="6.33203125" style="6" customWidth="1"/>
    <col min="1294" max="1294" width="14.44140625" style="6" bestFit="1" customWidth="1"/>
    <col min="1295" max="1295" width="10.6640625" style="6"/>
    <col min="1296" max="1296" width="13.6640625" style="6" bestFit="1" customWidth="1"/>
    <col min="1297" max="1536" width="10.6640625" style="6"/>
    <col min="1537" max="1537" width="0" style="6" hidden="1" customWidth="1"/>
    <col min="1538" max="1538" width="2.109375" style="6" customWidth="1"/>
    <col min="1539" max="1540" width="0.88671875" style="6" customWidth="1"/>
    <col min="1541" max="1541" width="8.33203125" style="6" customWidth="1"/>
    <col min="1542" max="1542" width="111.44140625" style="6" customWidth="1"/>
    <col min="1543" max="1543" width="13" style="6" customWidth="1"/>
    <col min="1544" max="1544" width="16.33203125" style="6" customWidth="1"/>
    <col min="1545" max="1546" width="17.33203125" style="6" customWidth="1"/>
    <col min="1547" max="1548" width="0.88671875" style="6" customWidth="1"/>
    <col min="1549" max="1549" width="6.33203125" style="6" customWidth="1"/>
    <col min="1550" max="1550" width="14.44140625" style="6" bestFit="1" customWidth="1"/>
    <col min="1551" max="1551" width="10.6640625" style="6"/>
    <col min="1552" max="1552" width="13.6640625" style="6" bestFit="1" customWidth="1"/>
    <col min="1553" max="1792" width="10.6640625" style="6"/>
    <col min="1793" max="1793" width="0" style="6" hidden="1" customWidth="1"/>
    <col min="1794" max="1794" width="2.109375" style="6" customWidth="1"/>
    <col min="1795" max="1796" width="0.88671875" style="6" customWidth="1"/>
    <col min="1797" max="1797" width="8.33203125" style="6" customWidth="1"/>
    <col min="1798" max="1798" width="111.44140625" style="6" customWidth="1"/>
    <col min="1799" max="1799" width="13" style="6" customWidth="1"/>
    <col min="1800" max="1800" width="16.33203125" style="6" customWidth="1"/>
    <col min="1801" max="1802" width="17.33203125" style="6" customWidth="1"/>
    <col min="1803" max="1804" width="0.88671875" style="6" customWidth="1"/>
    <col min="1805" max="1805" width="6.33203125" style="6" customWidth="1"/>
    <col min="1806" max="1806" width="14.44140625" style="6" bestFit="1" customWidth="1"/>
    <col min="1807" max="1807" width="10.6640625" style="6"/>
    <col min="1808" max="1808" width="13.6640625" style="6" bestFit="1" customWidth="1"/>
    <col min="1809" max="2048" width="10.6640625" style="6"/>
    <col min="2049" max="2049" width="0" style="6" hidden="1" customWidth="1"/>
    <col min="2050" max="2050" width="2.109375" style="6" customWidth="1"/>
    <col min="2051" max="2052" width="0.88671875" style="6" customWidth="1"/>
    <col min="2053" max="2053" width="8.33203125" style="6" customWidth="1"/>
    <col min="2054" max="2054" width="111.44140625" style="6" customWidth="1"/>
    <col min="2055" max="2055" width="13" style="6" customWidth="1"/>
    <col min="2056" max="2056" width="16.33203125" style="6" customWidth="1"/>
    <col min="2057" max="2058" width="17.33203125" style="6" customWidth="1"/>
    <col min="2059" max="2060" width="0.88671875" style="6" customWidth="1"/>
    <col min="2061" max="2061" width="6.33203125" style="6" customWidth="1"/>
    <col min="2062" max="2062" width="14.44140625" style="6" bestFit="1" customWidth="1"/>
    <col min="2063" max="2063" width="10.6640625" style="6"/>
    <col min="2064" max="2064" width="13.6640625" style="6" bestFit="1" customWidth="1"/>
    <col min="2065" max="2304" width="10.6640625" style="6"/>
    <col min="2305" max="2305" width="0" style="6" hidden="1" customWidth="1"/>
    <col min="2306" max="2306" width="2.109375" style="6" customWidth="1"/>
    <col min="2307" max="2308" width="0.88671875" style="6" customWidth="1"/>
    <col min="2309" max="2309" width="8.33203125" style="6" customWidth="1"/>
    <col min="2310" max="2310" width="111.44140625" style="6" customWidth="1"/>
    <col min="2311" max="2311" width="13" style="6" customWidth="1"/>
    <col min="2312" max="2312" width="16.33203125" style="6" customWidth="1"/>
    <col min="2313" max="2314" width="17.33203125" style="6" customWidth="1"/>
    <col min="2315" max="2316" width="0.88671875" style="6" customWidth="1"/>
    <col min="2317" max="2317" width="6.33203125" style="6" customWidth="1"/>
    <col min="2318" max="2318" width="14.44140625" style="6" bestFit="1" customWidth="1"/>
    <col min="2319" max="2319" width="10.6640625" style="6"/>
    <col min="2320" max="2320" width="13.6640625" style="6" bestFit="1" customWidth="1"/>
    <col min="2321" max="2560" width="10.6640625" style="6"/>
    <col min="2561" max="2561" width="0" style="6" hidden="1" customWidth="1"/>
    <col min="2562" max="2562" width="2.109375" style="6" customWidth="1"/>
    <col min="2563" max="2564" width="0.88671875" style="6" customWidth="1"/>
    <col min="2565" max="2565" width="8.33203125" style="6" customWidth="1"/>
    <col min="2566" max="2566" width="111.44140625" style="6" customWidth="1"/>
    <col min="2567" max="2567" width="13" style="6" customWidth="1"/>
    <col min="2568" max="2568" width="16.33203125" style="6" customWidth="1"/>
    <col min="2569" max="2570" width="17.33203125" style="6" customWidth="1"/>
    <col min="2571" max="2572" width="0.88671875" style="6" customWidth="1"/>
    <col min="2573" max="2573" width="6.33203125" style="6" customWidth="1"/>
    <col min="2574" max="2574" width="14.44140625" style="6" bestFit="1" customWidth="1"/>
    <col min="2575" max="2575" width="10.6640625" style="6"/>
    <col min="2576" max="2576" width="13.6640625" style="6" bestFit="1" customWidth="1"/>
    <col min="2577" max="2816" width="10.6640625" style="6"/>
    <col min="2817" max="2817" width="0" style="6" hidden="1" customWidth="1"/>
    <col min="2818" max="2818" width="2.109375" style="6" customWidth="1"/>
    <col min="2819" max="2820" width="0.88671875" style="6" customWidth="1"/>
    <col min="2821" max="2821" width="8.33203125" style="6" customWidth="1"/>
    <col min="2822" max="2822" width="111.44140625" style="6" customWidth="1"/>
    <col min="2823" max="2823" width="13" style="6" customWidth="1"/>
    <col min="2824" max="2824" width="16.33203125" style="6" customWidth="1"/>
    <col min="2825" max="2826" width="17.33203125" style="6" customWidth="1"/>
    <col min="2827" max="2828" width="0.88671875" style="6" customWidth="1"/>
    <col min="2829" max="2829" width="6.33203125" style="6" customWidth="1"/>
    <col min="2830" max="2830" width="14.44140625" style="6" bestFit="1" customWidth="1"/>
    <col min="2831" max="2831" width="10.6640625" style="6"/>
    <col min="2832" max="2832" width="13.6640625" style="6" bestFit="1" customWidth="1"/>
    <col min="2833" max="3072" width="10.6640625" style="6"/>
    <col min="3073" max="3073" width="0" style="6" hidden="1" customWidth="1"/>
    <col min="3074" max="3074" width="2.109375" style="6" customWidth="1"/>
    <col min="3075" max="3076" width="0.88671875" style="6" customWidth="1"/>
    <col min="3077" max="3077" width="8.33203125" style="6" customWidth="1"/>
    <col min="3078" max="3078" width="111.44140625" style="6" customWidth="1"/>
    <col min="3079" max="3079" width="13" style="6" customWidth="1"/>
    <col min="3080" max="3080" width="16.33203125" style="6" customWidth="1"/>
    <col min="3081" max="3082" width="17.33203125" style="6" customWidth="1"/>
    <col min="3083" max="3084" width="0.88671875" style="6" customWidth="1"/>
    <col min="3085" max="3085" width="6.33203125" style="6" customWidth="1"/>
    <col min="3086" max="3086" width="14.44140625" style="6" bestFit="1" customWidth="1"/>
    <col min="3087" max="3087" width="10.6640625" style="6"/>
    <col min="3088" max="3088" width="13.6640625" style="6" bestFit="1" customWidth="1"/>
    <col min="3089" max="3328" width="10.6640625" style="6"/>
    <col min="3329" max="3329" width="0" style="6" hidden="1" customWidth="1"/>
    <col min="3330" max="3330" width="2.109375" style="6" customWidth="1"/>
    <col min="3331" max="3332" width="0.88671875" style="6" customWidth="1"/>
    <col min="3333" max="3333" width="8.33203125" style="6" customWidth="1"/>
    <col min="3334" max="3334" width="111.44140625" style="6" customWidth="1"/>
    <col min="3335" max="3335" width="13" style="6" customWidth="1"/>
    <col min="3336" max="3336" width="16.33203125" style="6" customWidth="1"/>
    <col min="3337" max="3338" width="17.33203125" style="6" customWidth="1"/>
    <col min="3339" max="3340" width="0.88671875" style="6" customWidth="1"/>
    <col min="3341" max="3341" width="6.33203125" style="6" customWidth="1"/>
    <col min="3342" max="3342" width="14.44140625" style="6" bestFit="1" customWidth="1"/>
    <col min="3343" max="3343" width="10.6640625" style="6"/>
    <col min="3344" max="3344" width="13.6640625" style="6" bestFit="1" customWidth="1"/>
    <col min="3345" max="3584" width="10.6640625" style="6"/>
    <col min="3585" max="3585" width="0" style="6" hidden="1" customWidth="1"/>
    <col min="3586" max="3586" width="2.109375" style="6" customWidth="1"/>
    <col min="3587" max="3588" width="0.88671875" style="6" customWidth="1"/>
    <col min="3589" max="3589" width="8.33203125" style="6" customWidth="1"/>
    <col min="3590" max="3590" width="111.44140625" style="6" customWidth="1"/>
    <col min="3591" max="3591" width="13" style="6" customWidth="1"/>
    <col min="3592" max="3592" width="16.33203125" style="6" customWidth="1"/>
    <col min="3593" max="3594" width="17.33203125" style="6" customWidth="1"/>
    <col min="3595" max="3596" width="0.88671875" style="6" customWidth="1"/>
    <col min="3597" max="3597" width="6.33203125" style="6" customWidth="1"/>
    <col min="3598" max="3598" width="14.44140625" style="6" bestFit="1" customWidth="1"/>
    <col min="3599" max="3599" width="10.6640625" style="6"/>
    <col min="3600" max="3600" width="13.6640625" style="6" bestFit="1" customWidth="1"/>
    <col min="3601" max="3840" width="10.6640625" style="6"/>
    <col min="3841" max="3841" width="0" style="6" hidden="1" customWidth="1"/>
    <col min="3842" max="3842" width="2.109375" style="6" customWidth="1"/>
    <col min="3843" max="3844" width="0.88671875" style="6" customWidth="1"/>
    <col min="3845" max="3845" width="8.33203125" style="6" customWidth="1"/>
    <col min="3846" max="3846" width="111.44140625" style="6" customWidth="1"/>
    <col min="3847" max="3847" width="13" style="6" customWidth="1"/>
    <col min="3848" max="3848" width="16.33203125" style="6" customWidth="1"/>
    <col min="3849" max="3850" width="17.33203125" style="6" customWidth="1"/>
    <col min="3851" max="3852" width="0.88671875" style="6" customWidth="1"/>
    <col min="3853" max="3853" width="6.33203125" style="6" customWidth="1"/>
    <col min="3854" max="3854" width="14.44140625" style="6" bestFit="1" customWidth="1"/>
    <col min="3855" max="3855" width="10.6640625" style="6"/>
    <col min="3856" max="3856" width="13.6640625" style="6" bestFit="1" customWidth="1"/>
    <col min="3857" max="4096" width="10.6640625" style="6"/>
    <col min="4097" max="4097" width="0" style="6" hidden="1" customWidth="1"/>
    <col min="4098" max="4098" width="2.109375" style="6" customWidth="1"/>
    <col min="4099" max="4100" width="0.88671875" style="6" customWidth="1"/>
    <col min="4101" max="4101" width="8.33203125" style="6" customWidth="1"/>
    <col min="4102" max="4102" width="111.44140625" style="6" customWidth="1"/>
    <col min="4103" max="4103" width="13" style="6" customWidth="1"/>
    <col min="4104" max="4104" width="16.33203125" style="6" customWidth="1"/>
    <col min="4105" max="4106" width="17.33203125" style="6" customWidth="1"/>
    <col min="4107" max="4108" width="0.88671875" style="6" customWidth="1"/>
    <col min="4109" max="4109" width="6.33203125" style="6" customWidth="1"/>
    <col min="4110" max="4110" width="14.44140625" style="6" bestFit="1" customWidth="1"/>
    <col min="4111" max="4111" width="10.6640625" style="6"/>
    <col min="4112" max="4112" width="13.6640625" style="6" bestFit="1" customWidth="1"/>
    <col min="4113" max="4352" width="10.6640625" style="6"/>
    <col min="4353" max="4353" width="0" style="6" hidden="1" customWidth="1"/>
    <col min="4354" max="4354" width="2.109375" style="6" customWidth="1"/>
    <col min="4355" max="4356" width="0.88671875" style="6" customWidth="1"/>
    <col min="4357" max="4357" width="8.33203125" style="6" customWidth="1"/>
    <col min="4358" max="4358" width="111.44140625" style="6" customWidth="1"/>
    <col min="4359" max="4359" width="13" style="6" customWidth="1"/>
    <col min="4360" max="4360" width="16.33203125" style="6" customWidth="1"/>
    <col min="4361" max="4362" width="17.33203125" style="6" customWidth="1"/>
    <col min="4363" max="4364" width="0.88671875" style="6" customWidth="1"/>
    <col min="4365" max="4365" width="6.33203125" style="6" customWidth="1"/>
    <col min="4366" max="4366" width="14.44140625" style="6" bestFit="1" customWidth="1"/>
    <col min="4367" max="4367" width="10.6640625" style="6"/>
    <col min="4368" max="4368" width="13.6640625" style="6" bestFit="1" customWidth="1"/>
    <col min="4369" max="4608" width="10.6640625" style="6"/>
    <col min="4609" max="4609" width="0" style="6" hidden="1" customWidth="1"/>
    <col min="4610" max="4610" width="2.109375" style="6" customWidth="1"/>
    <col min="4611" max="4612" width="0.88671875" style="6" customWidth="1"/>
    <col min="4613" max="4613" width="8.33203125" style="6" customWidth="1"/>
    <col min="4614" max="4614" width="111.44140625" style="6" customWidth="1"/>
    <col min="4615" max="4615" width="13" style="6" customWidth="1"/>
    <col min="4616" max="4616" width="16.33203125" style="6" customWidth="1"/>
    <col min="4617" max="4618" width="17.33203125" style="6" customWidth="1"/>
    <col min="4619" max="4620" width="0.88671875" style="6" customWidth="1"/>
    <col min="4621" max="4621" width="6.33203125" style="6" customWidth="1"/>
    <col min="4622" max="4622" width="14.44140625" style="6" bestFit="1" customWidth="1"/>
    <col min="4623" max="4623" width="10.6640625" style="6"/>
    <col min="4624" max="4624" width="13.6640625" style="6" bestFit="1" customWidth="1"/>
    <col min="4625" max="4864" width="10.6640625" style="6"/>
    <col min="4865" max="4865" width="0" style="6" hidden="1" customWidth="1"/>
    <col min="4866" max="4866" width="2.109375" style="6" customWidth="1"/>
    <col min="4867" max="4868" width="0.88671875" style="6" customWidth="1"/>
    <col min="4869" max="4869" width="8.33203125" style="6" customWidth="1"/>
    <col min="4870" max="4870" width="111.44140625" style="6" customWidth="1"/>
    <col min="4871" max="4871" width="13" style="6" customWidth="1"/>
    <col min="4872" max="4872" width="16.33203125" style="6" customWidth="1"/>
    <col min="4873" max="4874" width="17.33203125" style="6" customWidth="1"/>
    <col min="4875" max="4876" width="0.88671875" style="6" customWidth="1"/>
    <col min="4877" max="4877" width="6.33203125" style="6" customWidth="1"/>
    <col min="4878" max="4878" width="14.44140625" style="6" bestFit="1" customWidth="1"/>
    <col min="4879" max="4879" width="10.6640625" style="6"/>
    <col min="4880" max="4880" width="13.6640625" style="6" bestFit="1" customWidth="1"/>
    <col min="4881" max="5120" width="10.6640625" style="6"/>
    <col min="5121" max="5121" width="0" style="6" hidden="1" customWidth="1"/>
    <col min="5122" max="5122" width="2.109375" style="6" customWidth="1"/>
    <col min="5123" max="5124" width="0.88671875" style="6" customWidth="1"/>
    <col min="5125" max="5125" width="8.33203125" style="6" customWidth="1"/>
    <col min="5126" max="5126" width="111.44140625" style="6" customWidth="1"/>
    <col min="5127" max="5127" width="13" style="6" customWidth="1"/>
    <col min="5128" max="5128" width="16.33203125" style="6" customWidth="1"/>
    <col min="5129" max="5130" width="17.33203125" style="6" customWidth="1"/>
    <col min="5131" max="5132" width="0.88671875" style="6" customWidth="1"/>
    <col min="5133" max="5133" width="6.33203125" style="6" customWidth="1"/>
    <col min="5134" max="5134" width="14.44140625" style="6" bestFit="1" customWidth="1"/>
    <col min="5135" max="5135" width="10.6640625" style="6"/>
    <col min="5136" max="5136" width="13.6640625" style="6" bestFit="1" customWidth="1"/>
    <col min="5137" max="5376" width="10.6640625" style="6"/>
    <col min="5377" max="5377" width="0" style="6" hidden="1" customWidth="1"/>
    <col min="5378" max="5378" width="2.109375" style="6" customWidth="1"/>
    <col min="5379" max="5380" width="0.88671875" style="6" customWidth="1"/>
    <col min="5381" max="5381" width="8.33203125" style="6" customWidth="1"/>
    <col min="5382" max="5382" width="111.44140625" style="6" customWidth="1"/>
    <col min="5383" max="5383" width="13" style="6" customWidth="1"/>
    <col min="5384" max="5384" width="16.33203125" style="6" customWidth="1"/>
    <col min="5385" max="5386" width="17.33203125" style="6" customWidth="1"/>
    <col min="5387" max="5388" width="0.88671875" style="6" customWidth="1"/>
    <col min="5389" max="5389" width="6.33203125" style="6" customWidth="1"/>
    <col min="5390" max="5390" width="14.44140625" style="6" bestFit="1" customWidth="1"/>
    <col min="5391" max="5391" width="10.6640625" style="6"/>
    <col min="5392" max="5392" width="13.6640625" style="6" bestFit="1" customWidth="1"/>
    <col min="5393" max="5632" width="10.6640625" style="6"/>
    <col min="5633" max="5633" width="0" style="6" hidden="1" customWidth="1"/>
    <col min="5634" max="5634" width="2.109375" style="6" customWidth="1"/>
    <col min="5635" max="5636" width="0.88671875" style="6" customWidth="1"/>
    <col min="5637" max="5637" width="8.33203125" style="6" customWidth="1"/>
    <col min="5638" max="5638" width="111.44140625" style="6" customWidth="1"/>
    <col min="5639" max="5639" width="13" style="6" customWidth="1"/>
    <col min="5640" max="5640" width="16.33203125" style="6" customWidth="1"/>
    <col min="5641" max="5642" width="17.33203125" style="6" customWidth="1"/>
    <col min="5643" max="5644" width="0.88671875" style="6" customWidth="1"/>
    <col min="5645" max="5645" width="6.33203125" style="6" customWidth="1"/>
    <col min="5646" max="5646" width="14.44140625" style="6" bestFit="1" customWidth="1"/>
    <col min="5647" max="5647" width="10.6640625" style="6"/>
    <col min="5648" max="5648" width="13.6640625" style="6" bestFit="1" customWidth="1"/>
    <col min="5649" max="5888" width="10.6640625" style="6"/>
    <col min="5889" max="5889" width="0" style="6" hidden="1" customWidth="1"/>
    <col min="5890" max="5890" width="2.109375" style="6" customWidth="1"/>
    <col min="5891" max="5892" width="0.88671875" style="6" customWidth="1"/>
    <col min="5893" max="5893" width="8.33203125" style="6" customWidth="1"/>
    <col min="5894" max="5894" width="111.44140625" style="6" customWidth="1"/>
    <col min="5895" max="5895" width="13" style="6" customWidth="1"/>
    <col min="5896" max="5896" width="16.33203125" style="6" customWidth="1"/>
    <col min="5897" max="5898" width="17.33203125" style="6" customWidth="1"/>
    <col min="5899" max="5900" width="0.88671875" style="6" customWidth="1"/>
    <col min="5901" max="5901" width="6.33203125" style="6" customWidth="1"/>
    <col min="5902" max="5902" width="14.44140625" style="6" bestFit="1" customWidth="1"/>
    <col min="5903" max="5903" width="10.6640625" style="6"/>
    <col min="5904" max="5904" width="13.6640625" style="6" bestFit="1" customWidth="1"/>
    <col min="5905" max="6144" width="10.6640625" style="6"/>
    <col min="6145" max="6145" width="0" style="6" hidden="1" customWidth="1"/>
    <col min="6146" max="6146" width="2.109375" style="6" customWidth="1"/>
    <col min="6147" max="6148" width="0.88671875" style="6" customWidth="1"/>
    <col min="6149" max="6149" width="8.33203125" style="6" customWidth="1"/>
    <col min="6150" max="6150" width="111.44140625" style="6" customWidth="1"/>
    <col min="6151" max="6151" width="13" style="6" customWidth="1"/>
    <col min="6152" max="6152" width="16.33203125" style="6" customWidth="1"/>
    <col min="6153" max="6154" width="17.33203125" style="6" customWidth="1"/>
    <col min="6155" max="6156" width="0.88671875" style="6" customWidth="1"/>
    <col min="6157" max="6157" width="6.33203125" style="6" customWidth="1"/>
    <col min="6158" max="6158" width="14.44140625" style="6" bestFit="1" customWidth="1"/>
    <col min="6159" max="6159" width="10.6640625" style="6"/>
    <col min="6160" max="6160" width="13.6640625" style="6" bestFit="1" customWidth="1"/>
    <col min="6161" max="6400" width="10.6640625" style="6"/>
    <col min="6401" max="6401" width="0" style="6" hidden="1" customWidth="1"/>
    <col min="6402" max="6402" width="2.109375" style="6" customWidth="1"/>
    <col min="6403" max="6404" width="0.88671875" style="6" customWidth="1"/>
    <col min="6405" max="6405" width="8.33203125" style="6" customWidth="1"/>
    <col min="6406" max="6406" width="111.44140625" style="6" customWidth="1"/>
    <col min="6407" max="6407" width="13" style="6" customWidth="1"/>
    <col min="6408" max="6408" width="16.33203125" style="6" customWidth="1"/>
    <col min="6409" max="6410" width="17.33203125" style="6" customWidth="1"/>
    <col min="6411" max="6412" width="0.88671875" style="6" customWidth="1"/>
    <col min="6413" max="6413" width="6.33203125" style="6" customWidth="1"/>
    <col min="6414" max="6414" width="14.44140625" style="6" bestFit="1" customWidth="1"/>
    <col min="6415" max="6415" width="10.6640625" style="6"/>
    <col min="6416" max="6416" width="13.6640625" style="6" bestFit="1" customWidth="1"/>
    <col min="6417" max="6656" width="10.6640625" style="6"/>
    <col min="6657" max="6657" width="0" style="6" hidden="1" customWidth="1"/>
    <col min="6658" max="6658" width="2.109375" style="6" customWidth="1"/>
    <col min="6659" max="6660" width="0.88671875" style="6" customWidth="1"/>
    <col min="6661" max="6661" width="8.33203125" style="6" customWidth="1"/>
    <col min="6662" max="6662" width="111.44140625" style="6" customWidth="1"/>
    <col min="6663" max="6663" width="13" style="6" customWidth="1"/>
    <col min="6664" max="6664" width="16.33203125" style="6" customWidth="1"/>
    <col min="6665" max="6666" width="17.33203125" style="6" customWidth="1"/>
    <col min="6667" max="6668" width="0.88671875" style="6" customWidth="1"/>
    <col min="6669" max="6669" width="6.33203125" style="6" customWidth="1"/>
    <col min="6670" max="6670" width="14.44140625" style="6" bestFit="1" customWidth="1"/>
    <col min="6671" max="6671" width="10.6640625" style="6"/>
    <col min="6672" max="6672" width="13.6640625" style="6" bestFit="1" customWidth="1"/>
    <col min="6673" max="6912" width="10.6640625" style="6"/>
    <col min="6913" max="6913" width="0" style="6" hidden="1" customWidth="1"/>
    <col min="6914" max="6914" width="2.109375" style="6" customWidth="1"/>
    <col min="6915" max="6916" width="0.88671875" style="6" customWidth="1"/>
    <col min="6917" max="6917" width="8.33203125" style="6" customWidth="1"/>
    <col min="6918" max="6918" width="111.44140625" style="6" customWidth="1"/>
    <col min="6919" max="6919" width="13" style="6" customWidth="1"/>
    <col min="6920" max="6920" width="16.33203125" style="6" customWidth="1"/>
    <col min="6921" max="6922" width="17.33203125" style="6" customWidth="1"/>
    <col min="6923" max="6924" width="0.88671875" style="6" customWidth="1"/>
    <col min="6925" max="6925" width="6.33203125" style="6" customWidth="1"/>
    <col min="6926" max="6926" width="14.44140625" style="6" bestFit="1" customWidth="1"/>
    <col min="6927" max="6927" width="10.6640625" style="6"/>
    <col min="6928" max="6928" width="13.6640625" style="6" bestFit="1" customWidth="1"/>
    <col min="6929" max="7168" width="10.6640625" style="6"/>
    <col min="7169" max="7169" width="0" style="6" hidden="1" customWidth="1"/>
    <col min="7170" max="7170" width="2.109375" style="6" customWidth="1"/>
    <col min="7171" max="7172" width="0.88671875" style="6" customWidth="1"/>
    <col min="7173" max="7173" width="8.33203125" style="6" customWidth="1"/>
    <col min="7174" max="7174" width="111.44140625" style="6" customWidth="1"/>
    <col min="7175" max="7175" width="13" style="6" customWidth="1"/>
    <col min="7176" max="7176" width="16.33203125" style="6" customWidth="1"/>
    <col min="7177" max="7178" width="17.33203125" style="6" customWidth="1"/>
    <col min="7179" max="7180" width="0.88671875" style="6" customWidth="1"/>
    <col min="7181" max="7181" width="6.33203125" style="6" customWidth="1"/>
    <col min="7182" max="7182" width="14.44140625" style="6" bestFit="1" customWidth="1"/>
    <col min="7183" max="7183" width="10.6640625" style="6"/>
    <col min="7184" max="7184" width="13.6640625" style="6" bestFit="1" customWidth="1"/>
    <col min="7185" max="7424" width="10.6640625" style="6"/>
    <col min="7425" max="7425" width="0" style="6" hidden="1" customWidth="1"/>
    <col min="7426" max="7426" width="2.109375" style="6" customWidth="1"/>
    <col min="7427" max="7428" width="0.88671875" style="6" customWidth="1"/>
    <col min="7429" max="7429" width="8.33203125" style="6" customWidth="1"/>
    <col min="7430" max="7430" width="111.44140625" style="6" customWidth="1"/>
    <col min="7431" max="7431" width="13" style="6" customWidth="1"/>
    <col min="7432" max="7432" width="16.33203125" style="6" customWidth="1"/>
    <col min="7433" max="7434" width="17.33203125" style="6" customWidth="1"/>
    <col min="7435" max="7436" width="0.88671875" style="6" customWidth="1"/>
    <col min="7437" max="7437" width="6.33203125" style="6" customWidth="1"/>
    <col min="7438" max="7438" width="14.44140625" style="6" bestFit="1" customWidth="1"/>
    <col min="7439" max="7439" width="10.6640625" style="6"/>
    <col min="7440" max="7440" width="13.6640625" style="6" bestFit="1" customWidth="1"/>
    <col min="7441" max="7680" width="10.6640625" style="6"/>
    <col min="7681" max="7681" width="0" style="6" hidden="1" customWidth="1"/>
    <col min="7682" max="7682" width="2.109375" style="6" customWidth="1"/>
    <col min="7683" max="7684" width="0.88671875" style="6" customWidth="1"/>
    <col min="7685" max="7685" width="8.33203125" style="6" customWidth="1"/>
    <col min="7686" max="7686" width="111.44140625" style="6" customWidth="1"/>
    <col min="7687" max="7687" width="13" style="6" customWidth="1"/>
    <col min="7688" max="7688" width="16.33203125" style="6" customWidth="1"/>
    <col min="7689" max="7690" width="17.33203125" style="6" customWidth="1"/>
    <col min="7691" max="7692" width="0.88671875" style="6" customWidth="1"/>
    <col min="7693" max="7693" width="6.33203125" style="6" customWidth="1"/>
    <col min="7694" max="7694" width="14.44140625" style="6" bestFit="1" customWidth="1"/>
    <col min="7695" max="7695" width="10.6640625" style="6"/>
    <col min="7696" max="7696" width="13.6640625" style="6" bestFit="1" customWidth="1"/>
    <col min="7697" max="7936" width="10.6640625" style="6"/>
    <col min="7937" max="7937" width="0" style="6" hidden="1" customWidth="1"/>
    <col min="7938" max="7938" width="2.109375" style="6" customWidth="1"/>
    <col min="7939" max="7940" width="0.88671875" style="6" customWidth="1"/>
    <col min="7941" max="7941" width="8.33203125" style="6" customWidth="1"/>
    <col min="7942" max="7942" width="111.44140625" style="6" customWidth="1"/>
    <col min="7943" max="7943" width="13" style="6" customWidth="1"/>
    <col min="7944" max="7944" width="16.33203125" style="6" customWidth="1"/>
    <col min="7945" max="7946" width="17.33203125" style="6" customWidth="1"/>
    <col min="7947" max="7948" width="0.88671875" style="6" customWidth="1"/>
    <col min="7949" max="7949" width="6.33203125" style="6" customWidth="1"/>
    <col min="7950" max="7950" width="14.44140625" style="6" bestFit="1" customWidth="1"/>
    <col min="7951" max="7951" width="10.6640625" style="6"/>
    <col min="7952" max="7952" width="13.6640625" style="6" bestFit="1" customWidth="1"/>
    <col min="7953" max="8192" width="10.6640625" style="6"/>
    <col min="8193" max="8193" width="0" style="6" hidden="1" customWidth="1"/>
    <col min="8194" max="8194" width="2.109375" style="6" customWidth="1"/>
    <col min="8195" max="8196" width="0.88671875" style="6" customWidth="1"/>
    <col min="8197" max="8197" width="8.33203125" style="6" customWidth="1"/>
    <col min="8198" max="8198" width="111.44140625" style="6" customWidth="1"/>
    <col min="8199" max="8199" width="13" style="6" customWidth="1"/>
    <col min="8200" max="8200" width="16.33203125" style="6" customWidth="1"/>
    <col min="8201" max="8202" width="17.33203125" style="6" customWidth="1"/>
    <col min="8203" max="8204" width="0.88671875" style="6" customWidth="1"/>
    <col min="8205" max="8205" width="6.33203125" style="6" customWidth="1"/>
    <col min="8206" max="8206" width="14.44140625" style="6" bestFit="1" customWidth="1"/>
    <col min="8207" max="8207" width="10.6640625" style="6"/>
    <col min="8208" max="8208" width="13.6640625" style="6" bestFit="1" customWidth="1"/>
    <col min="8209" max="8448" width="10.6640625" style="6"/>
    <col min="8449" max="8449" width="0" style="6" hidden="1" customWidth="1"/>
    <col min="8450" max="8450" width="2.109375" style="6" customWidth="1"/>
    <col min="8451" max="8452" width="0.88671875" style="6" customWidth="1"/>
    <col min="8453" max="8453" width="8.33203125" style="6" customWidth="1"/>
    <col min="8454" max="8454" width="111.44140625" style="6" customWidth="1"/>
    <col min="8455" max="8455" width="13" style="6" customWidth="1"/>
    <col min="8456" max="8456" width="16.33203125" style="6" customWidth="1"/>
    <col min="8457" max="8458" width="17.33203125" style="6" customWidth="1"/>
    <col min="8459" max="8460" width="0.88671875" style="6" customWidth="1"/>
    <col min="8461" max="8461" width="6.33203125" style="6" customWidth="1"/>
    <col min="8462" max="8462" width="14.44140625" style="6" bestFit="1" customWidth="1"/>
    <col min="8463" max="8463" width="10.6640625" style="6"/>
    <col min="8464" max="8464" width="13.6640625" style="6" bestFit="1" customWidth="1"/>
    <col min="8465" max="8704" width="10.6640625" style="6"/>
    <col min="8705" max="8705" width="0" style="6" hidden="1" customWidth="1"/>
    <col min="8706" max="8706" width="2.109375" style="6" customWidth="1"/>
    <col min="8707" max="8708" width="0.88671875" style="6" customWidth="1"/>
    <col min="8709" max="8709" width="8.33203125" style="6" customWidth="1"/>
    <col min="8710" max="8710" width="111.44140625" style="6" customWidth="1"/>
    <col min="8711" max="8711" width="13" style="6" customWidth="1"/>
    <col min="8712" max="8712" width="16.33203125" style="6" customWidth="1"/>
    <col min="8713" max="8714" width="17.33203125" style="6" customWidth="1"/>
    <col min="8715" max="8716" width="0.88671875" style="6" customWidth="1"/>
    <col min="8717" max="8717" width="6.33203125" style="6" customWidth="1"/>
    <col min="8718" max="8718" width="14.44140625" style="6" bestFit="1" customWidth="1"/>
    <col min="8719" max="8719" width="10.6640625" style="6"/>
    <col min="8720" max="8720" width="13.6640625" style="6" bestFit="1" customWidth="1"/>
    <col min="8721" max="8960" width="10.6640625" style="6"/>
    <col min="8961" max="8961" width="0" style="6" hidden="1" customWidth="1"/>
    <col min="8962" max="8962" width="2.109375" style="6" customWidth="1"/>
    <col min="8963" max="8964" width="0.88671875" style="6" customWidth="1"/>
    <col min="8965" max="8965" width="8.33203125" style="6" customWidth="1"/>
    <col min="8966" max="8966" width="111.44140625" style="6" customWidth="1"/>
    <col min="8967" max="8967" width="13" style="6" customWidth="1"/>
    <col min="8968" max="8968" width="16.33203125" style="6" customWidth="1"/>
    <col min="8969" max="8970" width="17.33203125" style="6" customWidth="1"/>
    <col min="8971" max="8972" width="0.88671875" style="6" customWidth="1"/>
    <col min="8973" max="8973" width="6.33203125" style="6" customWidth="1"/>
    <col min="8974" max="8974" width="14.44140625" style="6" bestFit="1" customWidth="1"/>
    <col min="8975" max="8975" width="10.6640625" style="6"/>
    <col min="8976" max="8976" width="13.6640625" style="6" bestFit="1" customWidth="1"/>
    <col min="8977" max="9216" width="10.6640625" style="6"/>
    <col min="9217" max="9217" width="0" style="6" hidden="1" customWidth="1"/>
    <col min="9218" max="9218" width="2.109375" style="6" customWidth="1"/>
    <col min="9219" max="9220" width="0.88671875" style="6" customWidth="1"/>
    <col min="9221" max="9221" width="8.33203125" style="6" customWidth="1"/>
    <col min="9222" max="9222" width="111.44140625" style="6" customWidth="1"/>
    <col min="9223" max="9223" width="13" style="6" customWidth="1"/>
    <col min="9224" max="9224" width="16.33203125" style="6" customWidth="1"/>
    <col min="9225" max="9226" width="17.33203125" style="6" customWidth="1"/>
    <col min="9227" max="9228" width="0.88671875" style="6" customWidth="1"/>
    <col min="9229" max="9229" width="6.33203125" style="6" customWidth="1"/>
    <col min="9230" max="9230" width="14.44140625" style="6" bestFit="1" customWidth="1"/>
    <col min="9231" max="9231" width="10.6640625" style="6"/>
    <col min="9232" max="9232" width="13.6640625" style="6" bestFit="1" customWidth="1"/>
    <col min="9233" max="9472" width="10.6640625" style="6"/>
    <col min="9473" max="9473" width="0" style="6" hidden="1" customWidth="1"/>
    <col min="9474" max="9474" width="2.109375" style="6" customWidth="1"/>
    <col min="9475" max="9476" width="0.88671875" style="6" customWidth="1"/>
    <col min="9477" max="9477" width="8.33203125" style="6" customWidth="1"/>
    <col min="9478" max="9478" width="111.44140625" style="6" customWidth="1"/>
    <col min="9479" max="9479" width="13" style="6" customWidth="1"/>
    <col min="9480" max="9480" width="16.33203125" style="6" customWidth="1"/>
    <col min="9481" max="9482" width="17.33203125" style="6" customWidth="1"/>
    <col min="9483" max="9484" width="0.88671875" style="6" customWidth="1"/>
    <col min="9485" max="9485" width="6.33203125" style="6" customWidth="1"/>
    <col min="9486" max="9486" width="14.44140625" style="6" bestFit="1" customWidth="1"/>
    <col min="9487" max="9487" width="10.6640625" style="6"/>
    <col min="9488" max="9488" width="13.6640625" style="6" bestFit="1" customWidth="1"/>
    <col min="9489" max="9728" width="10.6640625" style="6"/>
    <col min="9729" max="9729" width="0" style="6" hidden="1" customWidth="1"/>
    <col min="9730" max="9730" width="2.109375" style="6" customWidth="1"/>
    <col min="9731" max="9732" width="0.88671875" style="6" customWidth="1"/>
    <col min="9733" max="9733" width="8.33203125" style="6" customWidth="1"/>
    <col min="9734" max="9734" width="111.44140625" style="6" customWidth="1"/>
    <col min="9735" max="9735" width="13" style="6" customWidth="1"/>
    <col min="9736" max="9736" width="16.33203125" style="6" customWidth="1"/>
    <col min="9737" max="9738" width="17.33203125" style="6" customWidth="1"/>
    <col min="9739" max="9740" width="0.88671875" style="6" customWidth="1"/>
    <col min="9741" max="9741" width="6.33203125" style="6" customWidth="1"/>
    <col min="9742" max="9742" width="14.44140625" style="6" bestFit="1" customWidth="1"/>
    <col min="9743" max="9743" width="10.6640625" style="6"/>
    <col min="9744" max="9744" width="13.6640625" style="6" bestFit="1" customWidth="1"/>
    <col min="9745" max="9984" width="10.6640625" style="6"/>
    <col min="9985" max="9985" width="0" style="6" hidden="1" customWidth="1"/>
    <col min="9986" max="9986" width="2.109375" style="6" customWidth="1"/>
    <col min="9987" max="9988" width="0.88671875" style="6" customWidth="1"/>
    <col min="9989" max="9989" width="8.33203125" style="6" customWidth="1"/>
    <col min="9990" max="9990" width="111.44140625" style="6" customWidth="1"/>
    <col min="9991" max="9991" width="13" style="6" customWidth="1"/>
    <col min="9992" max="9992" width="16.33203125" style="6" customWidth="1"/>
    <col min="9993" max="9994" width="17.33203125" style="6" customWidth="1"/>
    <col min="9995" max="9996" width="0.88671875" style="6" customWidth="1"/>
    <col min="9997" max="9997" width="6.33203125" style="6" customWidth="1"/>
    <col min="9998" max="9998" width="14.44140625" style="6" bestFit="1" customWidth="1"/>
    <col min="9999" max="9999" width="10.6640625" style="6"/>
    <col min="10000" max="10000" width="13.6640625" style="6" bestFit="1" customWidth="1"/>
    <col min="10001" max="10240" width="10.6640625" style="6"/>
    <col min="10241" max="10241" width="0" style="6" hidden="1" customWidth="1"/>
    <col min="10242" max="10242" width="2.109375" style="6" customWidth="1"/>
    <col min="10243" max="10244" width="0.88671875" style="6" customWidth="1"/>
    <col min="10245" max="10245" width="8.33203125" style="6" customWidth="1"/>
    <col min="10246" max="10246" width="111.44140625" style="6" customWidth="1"/>
    <col min="10247" max="10247" width="13" style="6" customWidth="1"/>
    <col min="10248" max="10248" width="16.33203125" style="6" customWidth="1"/>
    <col min="10249" max="10250" width="17.33203125" style="6" customWidth="1"/>
    <col min="10251" max="10252" width="0.88671875" style="6" customWidth="1"/>
    <col min="10253" max="10253" width="6.33203125" style="6" customWidth="1"/>
    <col min="10254" max="10254" width="14.44140625" style="6" bestFit="1" customWidth="1"/>
    <col min="10255" max="10255" width="10.6640625" style="6"/>
    <col min="10256" max="10256" width="13.6640625" style="6" bestFit="1" customWidth="1"/>
    <col min="10257" max="10496" width="10.6640625" style="6"/>
    <col min="10497" max="10497" width="0" style="6" hidden="1" customWidth="1"/>
    <col min="10498" max="10498" width="2.109375" style="6" customWidth="1"/>
    <col min="10499" max="10500" width="0.88671875" style="6" customWidth="1"/>
    <col min="10501" max="10501" width="8.33203125" style="6" customWidth="1"/>
    <col min="10502" max="10502" width="111.44140625" style="6" customWidth="1"/>
    <col min="10503" max="10503" width="13" style="6" customWidth="1"/>
    <col min="10504" max="10504" width="16.33203125" style="6" customWidth="1"/>
    <col min="10505" max="10506" width="17.33203125" style="6" customWidth="1"/>
    <col min="10507" max="10508" width="0.88671875" style="6" customWidth="1"/>
    <col min="10509" max="10509" width="6.33203125" style="6" customWidth="1"/>
    <col min="10510" max="10510" width="14.44140625" style="6" bestFit="1" customWidth="1"/>
    <col min="10511" max="10511" width="10.6640625" style="6"/>
    <col min="10512" max="10512" width="13.6640625" style="6" bestFit="1" customWidth="1"/>
    <col min="10513" max="10752" width="10.6640625" style="6"/>
    <col min="10753" max="10753" width="0" style="6" hidden="1" customWidth="1"/>
    <col min="10754" max="10754" width="2.109375" style="6" customWidth="1"/>
    <col min="10755" max="10756" width="0.88671875" style="6" customWidth="1"/>
    <col min="10757" max="10757" width="8.33203125" style="6" customWidth="1"/>
    <col min="10758" max="10758" width="111.44140625" style="6" customWidth="1"/>
    <col min="10759" max="10759" width="13" style="6" customWidth="1"/>
    <col min="10760" max="10760" width="16.33203125" style="6" customWidth="1"/>
    <col min="10761" max="10762" width="17.33203125" style="6" customWidth="1"/>
    <col min="10763" max="10764" width="0.88671875" style="6" customWidth="1"/>
    <col min="10765" max="10765" width="6.33203125" style="6" customWidth="1"/>
    <col min="10766" max="10766" width="14.44140625" style="6" bestFit="1" customWidth="1"/>
    <col min="10767" max="10767" width="10.6640625" style="6"/>
    <col min="10768" max="10768" width="13.6640625" style="6" bestFit="1" customWidth="1"/>
    <col min="10769" max="11008" width="10.6640625" style="6"/>
    <col min="11009" max="11009" width="0" style="6" hidden="1" customWidth="1"/>
    <col min="11010" max="11010" width="2.109375" style="6" customWidth="1"/>
    <col min="11011" max="11012" width="0.88671875" style="6" customWidth="1"/>
    <col min="11013" max="11013" width="8.33203125" style="6" customWidth="1"/>
    <col min="11014" max="11014" width="111.44140625" style="6" customWidth="1"/>
    <col min="11015" max="11015" width="13" style="6" customWidth="1"/>
    <col min="11016" max="11016" width="16.33203125" style="6" customWidth="1"/>
    <col min="11017" max="11018" width="17.33203125" style="6" customWidth="1"/>
    <col min="11019" max="11020" width="0.88671875" style="6" customWidth="1"/>
    <col min="11021" max="11021" width="6.33203125" style="6" customWidth="1"/>
    <col min="11022" max="11022" width="14.44140625" style="6" bestFit="1" customWidth="1"/>
    <col min="11023" max="11023" width="10.6640625" style="6"/>
    <col min="11024" max="11024" width="13.6640625" style="6" bestFit="1" customWidth="1"/>
    <col min="11025" max="11264" width="10.6640625" style="6"/>
    <col min="11265" max="11265" width="0" style="6" hidden="1" customWidth="1"/>
    <col min="11266" max="11266" width="2.109375" style="6" customWidth="1"/>
    <col min="11267" max="11268" width="0.88671875" style="6" customWidth="1"/>
    <col min="11269" max="11269" width="8.33203125" style="6" customWidth="1"/>
    <col min="11270" max="11270" width="111.44140625" style="6" customWidth="1"/>
    <col min="11271" max="11271" width="13" style="6" customWidth="1"/>
    <col min="11272" max="11272" width="16.33203125" style="6" customWidth="1"/>
    <col min="11273" max="11274" width="17.33203125" style="6" customWidth="1"/>
    <col min="11275" max="11276" width="0.88671875" style="6" customWidth="1"/>
    <col min="11277" max="11277" width="6.33203125" style="6" customWidth="1"/>
    <col min="11278" max="11278" width="14.44140625" style="6" bestFit="1" customWidth="1"/>
    <col min="11279" max="11279" width="10.6640625" style="6"/>
    <col min="11280" max="11280" width="13.6640625" style="6" bestFit="1" customWidth="1"/>
    <col min="11281" max="11520" width="10.6640625" style="6"/>
    <col min="11521" max="11521" width="0" style="6" hidden="1" customWidth="1"/>
    <col min="11522" max="11522" width="2.109375" style="6" customWidth="1"/>
    <col min="11523" max="11524" width="0.88671875" style="6" customWidth="1"/>
    <col min="11525" max="11525" width="8.33203125" style="6" customWidth="1"/>
    <col min="11526" max="11526" width="111.44140625" style="6" customWidth="1"/>
    <col min="11527" max="11527" width="13" style="6" customWidth="1"/>
    <col min="11528" max="11528" width="16.33203125" style="6" customWidth="1"/>
    <col min="11529" max="11530" width="17.33203125" style="6" customWidth="1"/>
    <col min="11531" max="11532" width="0.88671875" style="6" customWidth="1"/>
    <col min="11533" max="11533" width="6.33203125" style="6" customWidth="1"/>
    <col min="11534" max="11534" width="14.44140625" style="6" bestFit="1" customWidth="1"/>
    <col min="11535" max="11535" width="10.6640625" style="6"/>
    <col min="11536" max="11536" width="13.6640625" style="6" bestFit="1" customWidth="1"/>
    <col min="11537" max="11776" width="10.6640625" style="6"/>
    <col min="11777" max="11777" width="0" style="6" hidden="1" customWidth="1"/>
    <col min="11778" max="11778" width="2.109375" style="6" customWidth="1"/>
    <col min="11779" max="11780" width="0.88671875" style="6" customWidth="1"/>
    <col min="11781" max="11781" width="8.33203125" style="6" customWidth="1"/>
    <col min="11782" max="11782" width="111.44140625" style="6" customWidth="1"/>
    <col min="11783" max="11783" width="13" style="6" customWidth="1"/>
    <col min="11784" max="11784" width="16.33203125" style="6" customWidth="1"/>
    <col min="11785" max="11786" width="17.33203125" style="6" customWidth="1"/>
    <col min="11787" max="11788" width="0.88671875" style="6" customWidth="1"/>
    <col min="11789" max="11789" width="6.33203125" style="6" customWidth="1"/>
    <col min="11790" max="11790" width="14.44140625" style="6" bestFit="1" customWidth="1"/>
    <col min="11791" max="11791" width="10.6640625" style="6"/>
    <col min="11792" max="11792" width="13.6640625" style="6" bestFit="1" customWidth="1"/>
    <col min="11793" max="12032" width="10.6640625" style="6"/>
    <col min="12033" max="12033" width="0" style="6" hidden="1" customWidth="1"/>
    <col min="12034" max="12034" width="2.109375" style="6" customWidth="1"/>
    <col min="12035" max="12036" width="0.88671875" style="6" customWidth="1"/>
    <col min="12037" max="12037" width="8.33203125" style="6" customWidth="1"/>
    <col min="12038" max="12038" width="111.44140625" style="6" customWidth="1"/>
    <col min="12039" max="12039" width="13" style="6" customWidth="1"/>
    <col min="12040" max="12040" width="16.33203125" style="6" customWidth="1"/>
    <col min="12041" max="12042" width="17.33203125" style="6" customWidth="1"/>
    <col min="12043" max="12044" width="0.88671875" style="6" customWidth="1"/>
    <col min="12045" max="12045" width="6.33203125" style="6" customWidth="1"/>
    <col min="12046" max="12046" width="14.44140625" style="6" bestFit="1" customWidth="1"/>
    <col min="12047" max="12047" width="10.6640625" style="6"/>
    <col min="12048" max="12048" width="13.6640625" style="6" bestFit="1" customWidth="1"/>
    <col min="12049" max="12288" width="10.6640625" style="6"/>
    <col min="12289" max="12289" width="0" style="6" hidden="1" customWidth="1"/>
    <col min="12290" max="12290" width="2.109375" style="6" customWidth="1"/>
    <col min="12291" max="12292" width="0.88671875" style="6" customWidth="1"/>
    <col min="12293" max="12293" width="8.33203125" style="6" customWidth="1"/>
    <col min="12294" max="12294" width="111.44140625" style="6" customWidth="1"/>
    <col min="12295" max="12295" width="13" style="6" customWidth="1"/>
    <col min="12296" max="12296" width="16.33203125" style="6" customWidth="1"/>
    <col min="12297" max="12298" width="17.33203125" style="6" customWidth="1"/>
    <col min="12299" max="12300" width="0.88671875" style="6" customWidth="1"/>
    <col min="12301" max="12301" width="6.33203125" style="6" customWidth="1"/>
    <col min="12302" max="12302" width="14.44140625" style="6" bestFit="1" customWidth="1"/>
    <col min="12303" max="12303" width="10.6640625" style="6"/>
    <col min="12304" max="12304" width="13.6640625" style="6" bestFit="1" customWidth="1"/>
    <col min="12305" max="12544" width="10.6640625" style="6"/>
    <col min="12545" max="12545" width="0" style="6" hidden="1" customWidth="1"/>
    <col min="12546" max="12546" width="2.109375" style="6" customWidth="1"/>
    <col min="12547" max="12548" width="0.88671875" style="6" customWidth="1"/>
    <col min="12549" max="12549" width="8.33203125" style="6" customWidth="1"/>
    <col min="12550" max="12550" width="111.44140625" style="6" customWidth="1"/>
    <col min="12551" max="12551" width="13" style="6" customWidth="1"/>
    <col min="12552" max="12552" width="16.33203125" style="6" customWidth="1"/>
    <col min="12553" max="12554" width="17.33203125" style="6" customWidth="1"/>
    <col min="12555" max="12556" width="0.88671875" style="6" customWidth="1"/>
    <col min="12557" max="12557" width="6.33203125" style="6" customWidth="1"/>
    <col min="12558" max="12558" width="14.44140625" style="6" bestFit="1" customWidth="1"/>
    <col min="12559" max="12559" width="10.6640625" style="6"/>
    <col min="12560" max="12560" width="13.6640625" style="6" bestFit="1" customWidth="1"/>
    <col min="12561" max="12800" width="10.6640625" style="6"/>
    <col min="12801" max="12801" width="0" style="6" hidden="1" customWidth="1"/>
    <col min="12802" max="12802" width="2.109375" style="6" customWidth="1"/>
    <col min="12803" max="12804" width="0.88671875" style="6" customWidth="1"/>
    <col min="12805" max="12805" width="8.33203125" style="6" customWidth="1"/>
    <col min="12806" max="12806" width="111.44140625" style="6" customWidth="1"/>
    <col min="12807" max="12807" width="13" style="6" customWidth="1"/>
    <col min="12808" max="12808" width="16.33203125" style="6" customWidth="1"/>
    <col min="12809" max="12810" width="17.33203125" style="6" customWidth="1"/>
    <col min="12811" max="12812" width="0.88671875" style="6" customWidth="1"/>
    <col min="12813" max="12813" width="6.33203125" style="6" customWidth="1"/>
    <col min="12814" max="12814" width="14.44140625" style="6" bestFit="1" customWidth="1"/>
    <col min="12815" max="12815" width="10.6640625" style="6"/>
    <col min="12816" max="12816" width="13.6640625" style="6" bestFit="1" customWidth="1"/>
    <col min="12817" max="13056" width="10.6640625" style="6"/>
    <col min="13057" max="13057" width="0" style="6" hidden="1" customWidth="1"/>
    <col min="13058" max="13058" width="2.109375" style="6" customWidth="1"/>
    <col min="13059" max="13060" width="0.88671875" style="6" customWidth="1"/>
    <col min="13061" max="13061" width="8.33203125" style="6" customWidth="1"/>
    <col min="13062" max="13062" width="111.44140625" style="6" customWidth="1"/>
    <col min="13063" max="13063" width="13" style="6" customWidth="1"/>
    <col min="13064" max="13064" width="16.33203125" style="6" customWidth="1"/>
    <col min="13065" max="13066" width="17.33203125" style="6" customWidth="1"/>
    <col min="13067" max="13068" width="0.88671875" style="6" customWidth="1"/>
    <col min="13069" max="13069" width="6.33203125" style="6" customWidth="1"/>
    <col min="13070" max="13070" width="14.44140625" style="6" bestFit="1" customWidth="1"/>
    <col min="13071" max="13071" width="10.6640625" style="6"/>
    <col min="13072" max="13072" width="13.6640625" style="6" bestFit="1" customWidth="1"/>
    <col min="13073" max="13312" width="10.6640625" style="6"/>
    <col min="13313" max="13313" width="0" style="6" hidden="1" customWidth="1"/>
    <col min="13314" max="13314" width="2.109375" style="6" customWidth="1"/>
    <col min="13315" max="13316" width="0.88671875" style="6" customWidth="1"/>
    <col min="13317" max="13317" width="8.33203125" style="6" customWidth="1"/>
    <col min="13318" max="13318" width="111.44140625" style="6" customWidth="1"/>
    <col min="13319" max="13319" width="13" style="6" customWidth="1"/>
    <col min="13320" max="13320" width="16.33203125" style="6" customWidth="1"/>
    <col min="13321" max="13322" width="17.33203125" style="6" customWidth="1"/>
    <col min="13323" max="13324" width="0.88671875" style="6" customWidth="1"/>
    <col min="13325" max="13325" width="6.33203125" style="6" customWidth="1"/>
    <col min="13326" max="13326" width="14.44140625" style="6" bestFit="1" customWidth="1"/>
    <col min="13327" max="13327" width="10.6640625" style="6"/>
    <col min="13328" max="13328" width="13.6640625" style="6" bestFit="1" customWidth="1"/>
    <col min="13329" max="13568" width="10.6640625" style="6"/>
    <col min="13569" max="13569" width="0" style="6" hidden="1" customWidth="1"/>
    <col min="13570" max="13570" width="2.109375" style="6" customWidth="1"/>
    <col min="13571" max="13572" width="0.88671875" style="6" customWidth="1"/>
    <col min="13573" max="13573" width="8.33203125" style="6" customWidth="1"/>
    <col min="13574" max="13574" width="111.44140625" style="6" customWidth="1"/>
    <col min="13575" max="13575" width="13" style="6" customWidth="1"/>
    <col min="13576" max="13576" width="16.33203125" style="6" customWidth="1"/>
    <col min="13577" max="13578" width="17.33203125" style="6" customWidth="1"/>
    <col min="13579" max="13580" width="0.88671875" style="6" customWidth="1"/>
    <col min="13581" max="13581" width="6.33203125" style="6" customWidth="1"/>
    <col min="13582" max="13582" width="14.44140625" style="6" bestFit="1" customWidth="1"/>
    <col min="13583" max="13583" width="10.6640625" style="6"/>
    <col min="13584" max="13584" width="13.6640625" style="6" bestFit="1" customWidth="1"/>
    <col min="13585" max="13824" width="10.6640625" style="6"/>
    <col min="13825" max="13825" width="0" style="6" hidden="1" customWidth="1"/>
    <col min="13826" max="13826" width="2.109375" style="6" customWidth="1"/>
    <col min="13827" max="13828" width="0.88671875" style="6" customWidth="1"/>
    <col min="13829" max="13829" width="8.33203125" style="6" customWidth="1"/>
    <col min="13830" max="13830" width="111.44140625" style="6" customWidth="1"/>
    <col min="13831" max="13831" width="13" style="6" customWidth="1"/>
    <col min="13832" max="13832" width="16.33203125" style="6" customWidth="1"/>
    <col min="13833" max="13834" width="17.33203125" style="6" customWidth="1"/>
    <col min="13835" max="13836" width="0.88671875" style="6" customWidth="1"/>
    <col min="13837" max="13837" width="6.33203125" style="6" customWidth="1"/>
    <col min="13838" max="13838" width="14.44140625" style="6" bestFit="1" customWidth="1"/>
    <col min="13839" max="13839" width="10.6640625" style="6"/>
    <col min="13840" max="13840" width="13.6640625" style="6" bestFit="1" customWidth="1"/>
    <col min="13841" max="14080" width="10.6640625" style="6"/>
    <col min="14081" max="14081" width="0" style="6" hidden="1" customWidth="1"/>
    <col min="14082" max="14082" width="2.109375" style="6" customWidth="1"/>
    <col min="14083" max="14084" width="0.88671875" style="6" customWidth="1"/>
    <col min="14085" max="14085" width="8.33203125" style="6" customWidth="1"/>
    <col min="14086" max="14086" width="111.44140625" style="6" customWidth="1"/>
    <col min="14087" max="14087" width="13" style="6" customWidth="1"/>
    <col min="14088" max="14088" width="16.33203125" style="6" customWidth="1"/>
    <col min="14089" max="14090" width="17.33203125" style="6" customWidth="1"/>
    <col min="14091" max="14092" width="0.88671875" style="6" customWidth="1"/>
    <col min="14093" max="14093" width="6.33203125" style="6" customWidth="1"/>
    <col min="14094" max="14094" width="14.44140625" style="6" bestFit="1" customWidth="1"/>
    <col min="14095" max="14095" width="10.6640625" style="6"/>
    <col min="14096" max="14096" width="13.6640625" style="6" bestFit="1" customWidth="1"/>
    <col min="14097" max="14336" width="10.6640625" style="6"/>
    <col min="14337" max="14337" width="0" style="6" hidden="1" customWidth="1"/>
    <col min="14338" max="14338" width="2.109375" style="6" customWidth="1"/>
    <col min="14339" max="14340" width="0.88671875" style="6" customWidth="1"/>
    <col min="14341" max="14341" width="8.33203125" style="6" customWidth="1"/>
    <col min="14342" max="14342" width="111.44140625" style="6" customWidth="1"/>
    <col min="14343" max="14343" width="13" style="6" customWidth="1"/>
    <col min="14344" max="14344" width="16.33203125" style="6" customWidth="1"/>
    <col min="14345" max="14346" width="17.33203125" style="6" customWidth="1"/>
    <col min="14347" max="14348" width="0.88671875" style="6" customWidth="1"/>
    <col min="14349" max="14349" width="6.33203125" style="6" customWidth="1"/>
    <col min="14350" max="14350" width="14.44140625" style="6" bestFit="1" customWidth="1"/>
    <col min="14351" max="14351" width="10.6640625" style="6"/>
    <col min="14352" max="14352" width="13.6640625" style="6" bestFit="1" customWidth="1"/>
    <col min="14353" max="14592" width="10.6640625" style="6"/>
    <col min="14593" max="14593" width="0" style="6" hidden="1" customWidth="1"/>
    <col min="14594" max="14594" width="2.109375" style="6" customWidth="1"/>
    <col min="14595" max="14596" width="0.88671875" style="6" customWidth="1"/>
    <col min="14597" max="14597" width="8.33203125" style="6" customWidth="1"/>
    <col min="14598" max="14598" width="111.44140625" style="6" customWidth="1"/>
    <col min="14599" max="14599" width="13" style="6" customWidth="1"/>
    <col min="14600" max="14600" width="16.33203125" style="6" customWidth="1"/>
    <col min="14601" max="14602" width="17.33203125" style="6" customWidth="1"/>
    <col min="14603" max="14604" width="0.88671875" style="6" customWidth="1"/>
    <col min="14605" max="14605" width="6.33203125" style="6" customWidth="1"/>
    <col min="14606" max="14606" width="14.44140625" style="6" bestFit="1" customWidth="1"/>
    <col min="14607" max="14607" width="10.6640625" style="6"/>
    <col min="14608" max="14608" width="13.6640625" style="6" bestFit="1" customWidth="1"/>
    <col min="14609" max="14848" width="10.6640625" style="6"/>
    <col min="14849" max="14849" width="0" style="6" hidden="1" customWidth="1"/>
    <col min="14850" max="14850" width="2.109375" style="6" customWidth="1"/>
    <col min="14851" max="14852" width="0.88671875" style="6" customWidth="1"/>
    <col min="14853" max="14853" width="8.33203125" style="6" customWidth="1"/>
    <col min="14854" max="14854" width="111.44140625" style="6" customWidth="1"/>
    <col min="14855" max="14855" width="13" style="6" customWidth="1"/>
    <col min="14856" max="14856" width="16.33203125" style="6" customWidth="1"/>
    <col min="14857" max="14858" width="17.33203125" style="6" customWidth="1"/>
    <col min="14859" max="14860" width="0.88671875" style="6" customWidth="1"/>
    <col min="14861" max="14861" width="6.33203125" style="6" customWidth="1"/>
    <col min="14862" max="14862" width="14.44140625" style="6" bestFit="1" customWidth="1"/>
    <col min="14863" max="14863" width="10.6640625" style="6"/>
    <col min="14864" max="14864" width="13.6640625" style="6" bestFit="1" customWidth="1"/>
    <col min="14865" max="15104" width="10.6640625" style="6"/>
    <col min="15105" max="15105" width="0" style="6" hidden="1" customWidth="1"/>
    <col min="15106" max="15106" width="2.109375" style="6" customWidth="1"/>
    <col min="15107" max="15108" width="0.88671875" style="6" customWidth="1"/>
    <col min="15109" max="15109" width="8.33203125" style="6" customWidth="1"/>
    <col min="15110" max="15110" width="111.44140625" style="6" customWidth="1"/>
    <col min="15111" max="15111" width="13" style="6" customWidth="1"/>
    <col min="15112" max="15112" width="16.33203125" style="6" customWidth="1"/>
    <col min="15113" max="15114" width="17.33203125" style="6" customWidth="1"/>
    <col min="15115" max="15116" width="0.88671875" style="6" customWidth="1"/>
    <col min="15117" max="15117" width="6.33203125" style="6" customWidth="1"/>
    <col min="15118" max="15118" width="14.44140625" style="6" bestFit="1" customWidth="1"/>
    <col min="15119" max="15119" width="10.6640625" style="6"/>
    <col min="15120" max="15120" width="13.6640625" style="6" bestFit="1" customWidth="1"/>
    <col min="15121" max="15360" width="10.6640625" style="6"/>
    <col min="15361" max="15361" width="0" style="6" hidden="1" customWidth="1"/>
    <col min="15362" max="15362" width="2.109375" style="6" customWidth="1"/>
    <col min="15363" max="15364" width="0.88671875" style="6" customWidth="1"/>
    <col min="15365" max="15365" width="8.33203125" style="6" customWidth="1"/>
    <col min="15366" max="15366" width="111.44140625" style="6" customWidth="1"/>
    <col min="15367" max="15367" width="13" style="6" customWidth="1"/>
    <col min="15368" max="15368" width="16.33203125" style="6" customWidth="1"/>
    <col min="15369" max="15370" width="17.33203125" style="6" customWidth="1"/>
    <col min="15371" max="15372" width="0.88671875" style="6" customWidth="1"/>
    <col min="15373" max="15373" width="6.33203125" style="6" customWidth="1"/>
    <col min="15374" max="15374" width="14.44140625" style="6" bestFit="1" customWidth="1"/>
    <col min="15375" max="15375" width="10.6640625" style="6"/>
    <col min="15376" max="15376" width="13.6640625" style="6" bestFit="1" customWidth="1"/>
    <col min="15377" max="15616" width="10.6640625" style="6"/>
    <col min="15617" max="15617" width="0" style="6" hidden="1" customWidth="1"/>
    <col min="15618" max="15618" width="2.109375" style="6" customWidth="1"/>
    <col min="15619" max="15620" width="0.88671875" style="6" customWidth="1"/>
    <col min="15621" max="15621" width="8.33203125" style="6" customWidth="1"/>
    <col min="15622" max="15622" width="111.44140625" style="6" customWidth="1"/>
    <col min="15623" max="15623" width="13" style="6" customWidth="1"/>
    <col min="15624" max="15624" width="16.33203125" style="6" customWidth="1"/>
    <col min="15625" max="15626" width="17.33203125" style="6" customWidth="1"/>
    <col min="15627" max="15628" width="0.88671875" style="6" customWidth="1"/>
    <col min="15629" max="15629" width="6.33203125" style="6" customWidth="1"/>
    <col min="15630" max="15630" width="14.44140625" style="6" bestFit="1" customWidth="1"/>
    <col min="15631" max="15631" width="10.6640625" style="6"/>
    <col min="15632" max="15632" width="13.6640625" style="6" bestFit="1" customWidth="1"/>
    <col min="15633" max="15872" width="10.6640625" style="6"/>
    <col min="15873" max="15873" width="0" style="6" hidden="1" customWidth="1"/>
    <col min="15874" max="15874" width="2.109375" style="6" customWidth="1"/>
    <col min="15875" max="15876" width="0.88671875" style="6" customWidth="1"/>
    <col min="15877" max="15877" width="8.33203125" style="6" customWidth="1"/>
    <col min="15878" max="15878" width="111.44140625" style="6" customWidth="1"/>
    <col min="15879" max="15879" width="13" style="6" customWidth="1"/>
    <col min="15880" max="15880" width="16.33203125" style="6" customWidth="1"/>
    <col min="15881" max="15882" width="17.33203125" style="6" customWidth="1"/>
    <col min="15883" max="15884" width="0.88671875" style="6" customWidth="1"/>
    <col min="15885" max="15885" width="6.33203125" style="6" customWidth="1"/>
    <col min="15886" max="15886" width="14.44140625" style="6" bestFit="1" customWidth="1"/>
    <col min="15887" max="15887" width="10.6640625" style="6"/>
    <col min="15888" max="15888" width="13.6640625" style="6" bestFit="1" customWidth="1"/>
    <col min="15889" max="16128" width="10.6640625" style="6"/>
    <col min="16129" max="16129" width="0" style="6" hidden="1" customWidth="1"/>
    <col min="16130" max="16130" width="2.109375" style="6" customWidth="1"/>
    <col min="16131" max="16132" width="0.88671875" style="6" customWidth="1"/>
    <col min="16133" max="16133" width="8.33203125" style="6" customWidth="1"/>
    <col min="16134" max="16134" width="111.44140625" style="6" customWidth="1"/>
    <col min="16135" max="16135" width="13" style="6" customWidth="1"/>
    <col min="16136" max="16136" width="16.33203125" style="6" customWidth="1"/>
    <col min="16137" max="16138" width="17.33203125" style="6" customWidth="1"/>
    <col min="16139" max="16140" width="0.88671875" style="6" customWidth="1"/>
    <col min="16141" max="16141" width="6.33203125" style="6" customWidth="1"/>
    <col min="16142" max="16142" width="14.44140625" style="6" bestFit="1" customWidth="1"/>
    <col min="16143" max="16143" width="10.6640625" style="6"/>
    <col min="16144" max="16144" width="13.6640625" style="6" bestFit="1" customWidth="1"/>
    <col min="16145" max="16384" width="10.6640625" style="6"/>
  </cols>
  <sheetData>
    <row r="1" spans="1:14" ht="9.75" customHeight="1" x14ac:dyDescent="0.3"/>
    <row r="2" spans="1:14" ht="5.25" customHeight="1" x14ac:dyDescent="0.3">
      <c r="C2" s="7"/>
      <c r="D2" s="8"/>
      <c r="E2" s="7"/>
      <c r="F2" s="7"/>
      <c r="G2" s="7"/>
      <c r="H2" s="7"/>
      <c r="I2" s="7"/>
      <c r="J2" s="7"/>
      <c r="K2" s="7"/>
      <c r="L2" s="7"/>
    </row>
    <row r="3" spans="1:14" ht="22.5" customHeight="1" x14ac:dyDescent="0.3">
      <c r="C3" s="9"/>
      <c r="D3" s="10"/>
      <c r="E3" s="11"/>
      <c r="F3" s="11"/>
      <c r="G3" s="45" t="s">
        <v>135</v>
      </c>
      <c r="H3" s="45"/>
      <c r="I3" s="45"/>
      <c r="J3" s="45"/>
      <c r="K3" s="12"/>
      <c r="L3" s="7"/>
    </row>
    <row r="4" spans="1:14" ht="28.5" customHeight="1" x14ac:dyDescent="0.3">
      <c r="C4" s="9"/>
      <c r="D4" s="13"/>
      <c r="E4" s="14"/>
      <c r="F4" s="14"/>
      <c r="G4" s="46"/>
      <c r="H4" s="46"/>
      <c r="I4" s="46"/>
      <c r="J4" s="46"/>
      <c r="K4" s="15"/>
      <c r="L4" s="7"/>
    </row>
    <row r="5" spans="1:14" ht="5.25" customHeight="1" x14ac:dyDescent="0.3">
      <c r="C5" s="9"/>
      <c r="D5" s="9"/>
      <c r="E5" s="9"/>
      <c r="F5" s="9"/>
      <c r="G5" s="9"/>
      <c r="H5" s="9"/>
      <c r="I5" s="9"/>
      <c r="J5" s="9"/>
      <c r="K5" s="9"/>
      <c r="L5" s="7"/>
    </row>
    <row r="6" spans="1:14" ht="5.25" customHeight="1" x14ac:dyDescent="0.3">
      <c r="C6" s="9"/>
      <c r="D6" s="10"/>
      <c r="E6" s="11"/>
      <c r="F6" s="11"/>
      <c r="G6" s="11"/>
      <c r="H6" s="11"/>
      <c r="I6" s="11"/>
      <c r="J6" s="11"/>
      <c r="K6" s="12"/>
      <c r="L6" s="7"/>
    </row>
    <row r="7" spans="1:14" ht="16.5" customHeight="1" x14ac:dyDescent="0.3">
      <c r="A7" s="6">
        <v>8</v>
      </c>
      <c r="C7" s="9"/>
      <c r="D7" s="16"/>
      <c r="E7" s="47" t="s">
        <v>136</v>
      </c>
      <c r="F7" s="48"/>
      <c r="G7" s="48"/>
      <c r="H7" s="48"/>
      <c r="I7" s="48"/>
      <c r="J7" s="49"/>
      <c r="K7" s="17"/>
      <c r="L7" s="7"/>
    </row>
    <row r="8" spans="1:14" ht="33" customHeight="1" x14ac:dyDescent="0.3">
      <c r="A8" s="18">
        <v>9</v>
      </c>
      <c r="B8" s="18"/>
      <c r="C8" s="9"/>
      <c r="D8" s="16"/>
      <c r="E8" s="64" t="s">
        <v>137</v>
      </c>
      <c r="F8" s="65"/>
      <c r="G8" s="65"/>
      <c r="H8" s="65"/>
      <c r="I8" s="65"/>
      <c r="J8" s="66"/>
      <c r="K8" s="17"/>
      <c r="L8" s="7"/>
    </row>
    <row r="9" spans="1:14" ht="33" customHeight="1" x14ac:dyDescent="0.3">
      <c r="A9" s="18">
        <v>11</v>
      </c>
      <c r="B9" s="18"/>
      <c r="C9" s="9"/>
      <c r="D9" s="16"/>
      <c r="E9" s="67"/>
      <c r="F9" s="68"/>
      <c r="G9" s="68"/>
      <c r="H9" s="68"/>
      <c r="I9" s="68"/>
      <c r="J9" s="69"/>
      <c r="K9" s="17"/>
      <c r="L9" s="7"/>
    </row>
    <row r="10" spans="1:14" ht="6.75" customHeight="1" x14ac:dyDescent="0.3">
      <c r="A10" s="18">
        <v>12</v>
      </c>
      <c r="B10" s="18"/>
      <c r="C10" s="9"/>
      <c r="D10" s="16"/>
      <c r="E10" s="19"/>
      <c r="F10" s="19"/>
      <c r="G10" s="20"/>
      <c r="H10" s="20"/>
      <c r="I10" s="19"/>
      <c r="J10" s="19"/>
      <c r="K10" s="17"/>
      <c r="L10" s="7"/>
    </row>
    <row r="11" spans="1:14" ht="51" customHeight="1" x14ac:dyDescent="0.3">
      <c r="A11" s="18">
        <v>14</v>
      </c>
      <c r="B11" s="18"/>
      <c r="C11" s="9"/>
      <c r="D11" s="16"/>
      <c r="E11" s="21" t="s">
        <v>138</v>
      </c>
      <c r="F11" s="21" t="s">
        <v>139</v>
      </c>
      <c r="G11" s="21" t="s">
        <v>140</v>
      </c>
      <c r="H11" s="21" t="s">
        <v>141</v>
      </c>
      <c r="I11" s="21" t="s">
        <v>142</v>
      </c>
      <c r="J11" s="21" t="s">
        <v>143</v>
      </c>
      <c r="K11" s="17"/>
      <c r="L11" s="7"/>
    </row>
    <row r="12" spans="1:14" s="18" customFormat="1" ht="27.75" customHeight="1" x14ac:dyDescent="0.3">
      <c r="A12" s="18">
        <v>15</v>
      </c>
      <c r="C12" s="22"/>
      <c r="D12" s="23"/>
      <c r="E12" s="24">
        <v>1</v>
      </c>
      <c r="F12" s="25" t="s">
        <v>144</v>
      </c>
      <c r="G12" s="26"/>
      <c r="H12" s="26"/>
      <c r="I12" s="26"/>
      <c r="J12" s="27">
        <f>J13+J14+J15+J16+J17+J18+J19+J20+J21+J22+J24+J23</f>
        <v>176253.68999999997</v>
      </c>
      <c r="K12" s="28"/>
      <c r="L12" s="7"/>
    </row>
    <row r="13" spans="1:14" s="18" customFormat="1" ht="39.9" customHeight="1" x14ac:dyDescent="0.3">
      <c r="C13" s="22"/>
      <c r="D13" s="23"/>
      <c r="E13" s="29" t="s">
        <v>145</v>
      </c>
      <c r="F13" s="30"/>
      <c r="G13" s="29" t="s">
        <v>146</v>
      </c>
      <c r="H13" s="31">
        <v>130</v>
      </c>
      <c r="I13" s="32">
        <f>146.64*0.95</f>
        <v>139.30799999999999</v>
      </c>
      <c r="J13" s="32">
        <f>I13*H13</f>
        <v>18110.04</v>
      </c>
      <c r="K13" s="28"/>
      <c r="L13" s="7"/>
      <c r="N13" s="33"/>
    </row>
    <row r="14" spans="1:14" s="18" customFormat="1" ht="39.9" customHeight="1" x14ac:dyDescent="0.3">
      <c r="C14" s="22"/>
      <c r="D14" s="23"/>
      <c r="E14" s="29" t="s">
        <v>147</v>
      </c>
      <c r="F14" s="30" t="s">
        <v>148</v>
      </c>
      <c r="G14" s="29" t="s">
        <v>146</v>
      </c>
      <c r="H14" s="31">
        <v>80</v>
      </c>
      <c r="I14" s="32">
        <f>328.53*0.95</f>
        <v>312.10349999999994</v>
      </c>
      <c r="J14" s="32">
        <f t="shared" ref="J14:J23" si="0">I14*H14</f>
        <v>24968.279999999995</v>
      </c>
      <c r="K14" s="28"/>
      <c r="L14" s="7"/>
      <c r="N14" s="33"/>
    </row>
    <row r="15" spans="1:14" s="18" customFormat="1" ht="39.9" customHeight="1" x14ac:dyDescent="0.3">
      <c r="C15" s="22"/>
      <c r="D15" s="23"/>
      <c r="E15" s="29" t="s">
        <v>149</v>
      </c>
      <c r="F15" s="30" t="s">
        <v>150</v>
      </c>
      <c r="G15" s="29" t="s">
        <v>146</v>
      </c>
      <c r="H15" s="34">
        <v>10</v>
      </c>
      <c r="I15" s="32">
        <f>462.56*0.95</f>
        <v>439.43199999999996</v>
      </c>
      <c r="J15" s="32">
        <f t="shared" si="0"/>
        <v>4394.32</v>
      </c>
      <c r="K15" s="28"/>
      <c r="L15" s="7"/>
      <c r="N15" s="33"/>
    </row>
    <row r="16" spans="1:14" s="18" customFormat="1" ht="39.9" customHeight="1" x14ac:dyDescent="0.3">
      <c r="C16" s="22"/>
      <c r="D16" s="23"/>
      <c r="E16" s="29" t="s">
        <v>151</v>
      </c>
      <c r="F16" s="30" t="s">
        <v>152</v>
      </c>
      <c r="G16" s="29" t="s">
        <v>146</v>
      </c>
      <c r="H16" s="31">
        <v>60</v>
      </c>
      <c r="I16" s="32">
        <f>174.1*0.95</f>
        <v>165.39499999999998</v>
      </c>
      <c r="J16" s="32">
        <f t="shared" si="0"/>
        <v>9923.6999999999989</v>
      </c>
      <c r="K16" s="28"/>
      <c r="L16" s="7"/>
      <c r="N16" s="33"/>
    </row>
    <row r="17" spans="1:16" s="18" customFormat="1" ht="39.9" customHeight="1" x14ac:dyDescent="0.3">
      <c r="C17" s="22"/>
      <c r="D17" s="23"/>
      <c r="E17" s="29" t="s">
        <v>153</v>
      </c>
      <c r="F17" s="30" t="s">
        <v>154</v>
      </c>
      <c r="G17" s="29" t="s">
        <v>146</v>
      </c>
      <c r="H17" s="35">
        <v>300</v>
      </c>
      <c r="I17" s="32">
        <f>108.73*0.95</f>
        <v>103.29349999999999</v>
      </c>
      <c r="J17" s="32">
        <f t="shared" si="0"/>
        <v>30988.05</v>
      </c>
      <c r="K17" s="28"/>
      <c r="L17" s="7"/>
      <c r="N17" s="33"/>
    </row>
    <row r="18" spans="1:16" s="18" customFormat="1" ht="39.9" customHeight="1" x14ac:dyDescent="0.3">
      <c r="C18" s="22"/>
      <c r="D18" s="23"/>
      <c r="E18" s="29" t="s">
        <v>155</v>
      </c>
      <c r="F18" s="30" t="s">
        <v>156</v>
      </c>
      <c r="G18" s="29" t="s">
        <v>146</v>
      </c>
      <c r="H18" s="31">
        <v>25</v>
      </c>
      <c r="I18" s="32">
        <f>185.9*0.95</f>
        <v>176.60499999999999</v>
      </c>
      <c r="J18" s="32">
        <f t="shared" si="0"/>
        <v>4415.125</v>
      </c>
      <c r="K18" s="28"/>
      <c r="L18" s="7"/>
      <c r="N18" s="33"/>
    </row>
    <row r="19" spans="1:16" s="18" customFormat="1" ht="39.9" customHeight="1" x14ac:dyDescent="0.3">
      <c r="C19" s="22"/>
      <c r="D19" s="23"/>
      <c r="E19" s="29" t="s">
        <v>157</v>
      </c>
      <c r="F19" s="30" t="s">
        <v>158</v>
      </c>
      <c r="G19" s="29" t="s">
        <v>146</v>
      </c>
      <c r="H19" s="31">
        <v>25</v>
      </c>
      <c r="I19" s="32">
        <f>185.9*0.95</f>
        <v>176.60499999999999</v>
      </c>
      <c r="J19" s="32">
        <f t="shared" si="0"/>
        <v>4415.125</v>
      </c>
      <c r="K19" s="28"/>
      <c r="L19" s="7"/>
      <c r="N19" s="33"/>
    </row>
    <row r="20" spans="1:16" s="18" customFormat="1" ht="39.9" customHeight="1" x14ac:dyDescent="0.3">
      <c r="C20" s="22"/>
      <c r="D20" s="23"/>
      <c r="E20" s="29" t="s">
        <v>159</v>
      </c>
      <c r="F20" s="30" t="s">
        <v>160</v>
      </c>
      <c r="G20" s="29" t="s">
        <v>146</v>
      </c>
      <c r="H20" s="35">
        <v>30</v>
      </c>
      <c r="I20" s="32">
        <f>626.42*0.95</f>
        <v>595.09899999999993</v>
      </c>
      <c r="J20" s="32">
        <f t="shared" si="0"/>
        <v>17852.969999999998</v>
      </c>
      <c r="K20" s="28"/>
      <c r="L20" s="7"/>
      <c r="N20" s="33"/>
    </row>
    <row r="21" spans="1:16" s="18" customFormat="1" ht="39.9" customHeight="1" x14ac:dyDescent="0.3">
      <c r="C21" s="22"/>
      <c r="D21" s="23"/>
      <c r="E21" s="29" t="s">
        <v>161</v>
      </c>
      <c r="F21" s="30" t="s">
        <v>162</v>
      </c>
      <c r="G21" s="29" t="s">
        <v>146</v>
      </c>
      <c r="H21" s="35">
        <v>30</v>
      </c>
      <c r="I21" s="32">
        <f>419.51*0.95</f>
        <v>398.53449999999998</v>
      </c>
      <c r="J21" s="32">
        <f t="shared" si="0"/>
        <v>11956.035</v>
      </c>
      <c r="K21" s="28"/>
      <c r="L21" s="7"/>
      <c r="N21" s="33"/>
    </row>
    <row r="22" spans="1:16" s="18" customFormat="1" ht="39.9" customHeight="1" x14ac:dyDescent="0.3">
      <c r="C22" s="22"/>
      <c r="D22" s="23"/>
      <c r="E22" s="29" t="s">
        <v>163</v>
      </c>
      <c r="F22" s="30" t="s">
        <v>164</v>
      </c>
      <c r="G22" s="29" t="s">
        <v>146</v>
      </c>
      <c r="H22" s="31">
        <v>20</v>
      </c>
      <c r="I22" s="32">
        <f>566.96*0.95</f>
        <v>538.61199999999997</v>
      </c>
      <c r="J22" s="32">
        <f t="shared" si="0"/>
        <v>10772.24</v>
      </c>
      <c r="K22" s="28"/>
      <c r="L22" s="7"/>
      <c r="N22" s="33"/>
    </row>
    <row r="23" spans="1:16" s="18" customFormat="1" ht="39.9" customHeight="1" x14ac:dyDescent="0.3">
      <c r="C23" s="22"/>
      <c r="D23" s="23"/>
      <c r="E23" s="29" t="s">
        <v>165</v>
      </c>
      <c r="F23" s="30" t="s">
        <v>166</v>
      </c>
      <c r="G23" s="29" t="s">
        <v>146</v>
      </c>
      <c r="H23" s="29">
        <v>30</v>
      </c>
      <c r="I23" s="32">
        <f>525.73*0.95</f>
        <v>499.44349999999997</v>
      </c>
      <c r="J23" s="32">
        <f t="shared" si="0"/>
        <v>14983.304999999998</v>
      </c>
      <c r="K23" s="28"/>
      <c r="L23" s="7"/>
      <c r="N23" s="33"/>
    </row>
    <row r="24" spans="1:16" s="18" customFormat="1" ht="39.9" customHeight="1" x14ac:dyDescent="0.3">
      <c r="C24" s="22"/>
      <c r="D24" s="23"/>
      <c r="E24" s="29" t="s">
        <v>165</v>
      </c>
      <c r="F24" s="30" t="s">
        <v>167</v>
      </c>
      <c r="G24" s="29" t="s">
        <v>146</v>
      </c>
      <c r="H24" s="29">
        <v>70</v>
      </c>
      <c r="I24" s="32">
        <f>0.95*353</f>
        <v>335.34999999999997</v>
      </c>
      <c r="J24" s="32">
        <f>I24*H24</f>
        <v>23474.499999999996</v>
      </c>
      <c r="K24" s="28"/>
      <c r="L24" s="7"/>
      <c r="N24" s="33"/>
    </row>
    <row r="25" spans="1:16" s="18" customFormat="1" ht="42" customHeight="1" x14ac:dyDescent="0.3">
      <c r="A25" s="18">
        <v>15</v>
      </c>
      <c r="C25" s="22"/>
      <c r="D25" s="23"/>
      <c r="E25" s="24">
        <v>2</v>
      </c>
      <c r="F25" s="25" t="s">
        <v>168</v>
      </c>
      <c r="G25" s="26"/>
      <c r="H25" s="26"/>
      <c r="I25" s="26"/>
      <c r="J25" s="36">
        <f>J26</f>
        <v>8615.0540999999994</v>
      </c>
      <c r="K25" s="28"/>
      <c r="L25" s="7"/>
    </row>
    <row r="26" spans="1:16" s="18" customFormat="1" ht="63.75" customHeight="1" x14ac:dyDescent="0.3">
      <c r="C26" s="22"/>
      <c r="D26" s="23"/>
      <c r="E26" s="29" t="s">
        <v>169</v>
      </c>
      <c r="F26" s="30" t="s">
        <v>170</v>
      </c>
      <c r="G26" s="29" t="s">
        <v>146</v>
      </c>
      <c r="H26" s="37">
        <v>12</v>
      </c>
      <c r="I26" s="32">
        <f>755.7065*0.95</f>
        <v>717.92117499999995</v>
      </c>
      <c r="J26" s="32">
        <f>I26*H26</f>
        <v>8615.0540999999994</v>
      </c>
      <c r="K26" s="28"/>
      <c r="L26" s="7"/>
      <c r="N26" s="33"/>
    </row>
    <row r="27" spans="1:16" s="18" customFormat="1" ht="51" customHeight="1" x14ac:dyDescent="0.3">
      <c r="A27" s="18">
        <v>15</v>
      </c>
      <c r="C27" s="22"/>
      <c r="D27" s="23"/>
      <c r="E27" s="24">
        <v>3</v>
      </c>
      <c r="F27" s="25" t="s">
        <v>171</v>
      </c>
      <c r="G27" s="26"/>
      <c r="H27" s="26"/>
      <c r="I27" s="26"/>
      <c r="J27" s="36">
        <f>J28</f>
        <v>17984.639999999996</v>
      </c>
      <c r="K27" s="28"/>
      <c r="L27" s="7"/>
    </row>
    <row r="28" spans="1:16" s="18" customFormat="1" ht="42" customHeight="1" x14ac:dyDescent="0.3">
      <c r="C28" s="22"/>
      <c r="D28" s="23"/>
      <c r="E28" s="29" t="s">
        <v>172</v>
      </c>
      <c r="F28" s="30" t="s">
        <v>173</v>
      </c>
      <c r="G28" s="29" t="s">
        <v>146</v>
      </c>
      <c r="H28" s="35">
        <v>80</v>
      </c>
      <c r="I28" s="32">
        <f>236.64*0.95</f>
        <v>224.80799999999996</v>
      </c>
      <c r="J28" s="32">
        <f>I28*H28</f>
        <v>17984.639999999996</v>
      </c>
      <c r="K28" s="28"/>
      <c r="L28" s="7"/>
      <c r="N28" s="33"/>
    </row>
    <row r="29" spans="1:16" s="18" customFormat="1" ht="41.25" customHeight="1" x14ac:dyDescent="0.3">
      <c r="C29" s="22"/>
      <c r="D29" s="23"/>
      <c r="E29" s="56" t="s">
        <v>174</v>
      </c>
      <c r="F29" s="57"/>
      <c r="G29" s="57"/>
      <c r="H29" s="57"/>
      <c r="I29" s="58"/>
      <c r="J29" s="38">
        <f>J27+J25+J12</f>
        <v>202853.38409999997</v>
      </c>
      <c r="K29" s="28"/>
      <c r="L29" s="7"/>
      <c r="N29" s="33"/>
    </row>
    <row r="30" spans="1:16" ht="16.5" customHeight="1" x14ac:dyDescent="0.3">
      <c r="A30" s="18"/>
      <c r="B30" s="18"/>
      <c r="C30" s="9"/>
      <c r="D30" s="13"/>
      <c r="E30" s="14"/>
      <c r="F30" s="14"/>
      <c r="G30" s="14"/>
      <c r="H30" s="14"/>
      <c r="I30" s="14"/>
      <c r="J30" s="14"/>
      <c r="K30" s="15"/>
      <c r="L30" s="7"/>
      <c r="N30" s="33"/>
      <c r="P30" s="18"/>
    </row>
    <row r="31" spans="1:16" ht="12" customHeight="1" x14ac:dyDescent="0.3">
      <c r="A31" s="18"/>
      <c r="B31" s="18"/>
      <c r="C31" s="7"/>
      <c r="D31" s="7"/>
      <c r="E31" s="7"/>
      <c r="F31" s="7"/>
      <c r="G31" s="7"/>
      <c r="H31" s="7"/>
      <c r="I31" s="7"/>
      <c r="J31" s="7"/>
      <c r="K31" s="7"/>
      <c r="L31" s="7"/>
    </row>
    <row r="34" spans="10:10" x14ac:dyDescent="0.3">
      <c r="J34" s="39"/>
    </row>
  </sheetData>
  <mergeCells count="4">
    <mergeCell ref="G3:J4"/>
    <mergeCell ref="E7:J7"/>
    <mergeCell ref="E8:J9"/>
    <mergeCell ref="E29:I29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QQP</vt:lpstr>
      <vt:lpstr>Estratégia</vt:lpstr>
      <vt:lpstr>Cronograma</vt:lpstr>
      <vt:lpstr>QQP_Doulos</vt:lpstr>
      <vt:lpstr>QQP!Area_de_impressao</vt:lpstr>
      <vt:lpstr>QQP_Doulos!Area_de_impressao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SOUZA, VALDIVONE - Rosario do Catete, SE</dc:creator>
  <cp:lastModifiedBy>CAMPOS, MALU - Uberaba 3, MG</cp:lastModifiedBy>
  <dcterms:created xsi:type="dcterms:W3CDTF">2023-02-15T12:25:33Z</dcterms:created>
  <dcterms:modified xsi:type="dcterms:W3CDTF">2025-04-07T14:08:57Z</dcterms:modified>
</cp:coreProperties>
</file>